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57-CKNS" sheetId="1" r:id="rId1"/>
  </sheets>
  <externalReferences>
    <externalReference r:id="rId2"/>
    <externalReference r:id="rId3"/>
    <externalReference r:id="rId4"/>
    <externalReference r:id="rId5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_xlnm.Print_Area" localSheetId="0">'57-CKNS'!$A$1:$N$57</definedName>
    <definedName name="_xlnm.Print_Titles" localSheetId="0">'57-CKNS'!$A:$N,'57-CKNS'!$6:$8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 s="1"/>
  <c r="N10" i="1"/>
  <c r="N9" i="1" s="1"/>
  <c r="E11" i="1"/>
  <c r="G11" i="1"/>
  <c r="G10" i="1" s="1"/>
  <c r="G9" i="1" s="1"/>
  <c r="I11" i="1"/>
  <c r="D12" i="1"/>
  <c r="C12" i="1" s="1"/>
  <c r="G12" i="1"/>
  <c r="F12" i="1" s="1"/>
  <c r="I12" i="1"/>
  <c r="E13" i="1"/>
  <c r="F13" i="1"/>
  <c r="I13" i="1"/>
  <c r="M13" i="1"/>
  <c r="L13" i="1" s="1"/>
  <c r="L10" i="1" s="1"/>
  <c r="D14" i="1"/>
  <c r="C14" i="1" s="1"/>
  <c r="E14" i="1"/>
  <c r="E10" i="1" s="1"/>
  <c r="E9" i="1" s="1"/>
  <c r="F14" i="1"/>
  <c r="I14" i="1"/>
  <c r="L14" i="1"/>
  <c r="D15" i="1"/>
  <c r="C15" i="1" s="1"/>
  <c r="E15" i="1"/>
  <c r="F15" i="1"/>
  <c r="I15" i="1"/>
  <c r="L15" i="1"/>
  <c r="E16" i="1"/>
  <c r="C16" i="1" s="1"/>
  <c r="F16" i="1"/>
  <c r="I16" i="1"/>
  <c r="K16" i="1"/>
  <c r="K10" i="1" s="1"/>
  <c r="K9" i="1" s="1"/>
  <c r="L16" i="1"/>
  <c r="C17" i="1"/>
  <c r="E17" i="1"/>
  <c r="I17" i="1"/>
  <c r="C18" i="1"/>
  <c r="E18" i="1"/>
  <c r="I18" i="1"/>
  <c r="E19" i="1"/>
  <c r="C19" i="1" s="1"/>
  <c r="I19" i="1"/>
  <c r="J19" i="1"/>
  <c r="J10" i="1" s="1"/>
  <c r="J9" i="1" s="1"/>
  <c r="L19" i="1"/>
  <c r="C20" i="1"/>
  <c r="E20" i="1"/>
  <c r="I20" i="1"/>
  <c r="J20" i="1"/>
  <c r="E21" i="1"/>
  <c r="C21" i="1" s="1"/>
  <c r="J21" i="1"/>
  <c r="I21" i="1" s="1"/>
  <c r="I22" i="1"/>
  <c r="K22" i="1"/>
  <c r="E22" i="1" s="1"/>
  <c r="C22" i="1" s="1"/>
  <c r="E23" i="1"/>
  <c r="C23" i="1" s="1"/>
  <c r="I23" i="1"/>
  <c r="E24" i="1"/>
  <c r="C24" i="1" s="1"/>
  <c r="I24" i="1"/>
  <c r="L24" i="1"/>
  <c r="C25" i="1"/>
  <c r="E25" i="1"/>
  <c r="I25" i="1"/>
  <c r="L25" i="1"/>
  <c r="E26" i="1"/>
  <c r="C26" i="1" s="1"/>
  <c r="I26" i="1"/>
  <c r="C27" i="1"/>
  <c r="E27" i="1"/>
  <c r="I27" i="1"/>
  <c r="L27" i="1"/>
  <c r="E28" i="1"/>
  <c r="C28" i="1" s="1"/>
  <c r="I28" i="1"/>
  <c r="L28" i="1"/>
  <c r="C29" i="1"/>
  <c r="E29" i="1"/>
  <c r="I29" i="1"/>
  <c r="L29" i="1"/>
  <c r="M29" i="1"/>
  <c r="E30" i="1"/>
  <c r="C30" i="1" s="1"/>
  <c r="J30" i="1"/>
  <c r="I30" i="1" s="1"/>
  <c r="C31" i="1"/>
  <c r="E31" i="1"/>
  <c r="I31" i="1"/>
  <c r="L31" i="1"/>
  <c r="E32" i="1"/>
  <c r="C32" i="1" s="1"/>
  <c r="I32" i="1"/>
  <c r="E33" i="1"/>
  <c r="C33" i="1" s="1"/>
  <c r="I33" i="1"/>
  <c r="L33" i="1"/>
  <c r="E34" i="1"/>
  <c r="C34" i="1" s="1"/>
  <c r="I34" i="1"/>
  <c r="L34" i="1"/>
  <c r="E35" i="1"/>
  <c r="C35" i="1" s="1"/>
  <c r="I35" i="1"/>
  <c r="L35" i="1"/>
  <c r="E36" i="1"/>
  <c r="C36" i="1" s="1"/>
  <c r="I36" i="1"/>
  <c r="E37" i="1"/>
  <c r="C37" i="1" s="1"/>
  <c r="F37" i="1"/>
  <c r="I37" i="1"/>
  <c r="L37" i="1"/>
  <c r="C38" i="1"/>
  <c r="E38" i="1"/>
  <c r="F38" i="1"/>
  <c r="J38" i="1"/>
  <c r="I38" i="1" s="1"/>
  <c r="L38" i="1"/>
  <c r="E39" i="1"/>
  <c r="C39" i="1" s="1"/>
  <c r="F39" i="1"/>
  <c r="I39" i="1"/>
  <c r="C40" i="1"/>
  <c r="E40" i="1"/>
  <c r="I40" i="1"/>
  <c r="L40" i="1"/>
  <c r="E41" i="1"/>
  <c r="C41" i="1" s="1"/>
  <c r="J41" i="1"/>
  <c r="I41" i="1" s="1"/>
  <c r="L41" i="1"/>
  <c r="E42" i="1"/>
  <c r="L42" i="1"/>
  <c r="C43" i="1"/>
  <c r="E43" i="1"/>
  <c r="L43" i="1"/>
  <c r="E44" i="1"/>
  <c r="C44" i="1" s="1"/>
  <c r="L44" i="1"/>
  <c r="E45" i="1"/>
  <c r="C45" i="1" s="1"/>
  <c r="L45" i="1"/>
  <c r="G46" i="1"/>
  <c r="H46" i="1"/>
  <c r="K46" i="1"/>
  <c r="N46" i="1"/>
  <c r="E47" i="1"/>
  <c r="E46" i="1" s="1"/>
  <c r="J47" i="1"/>
  <c r="J46" i="1" s="1"/>
  <c r="M47" i="1"/>
  <c r="D47" i="1" s="1"/>
  <c r="A48" i="1"/>
  <c r="E48" i="1"/>
  <c r="J48" i="1"/>
  <c r="D48" i="1" s="1"/>
  <c r="C48" i="1" s="1"/>
  <c r="M48" i="1"/>
  <c r="L48" i="1" s="1"/>
  <c r="A49" i="1"/>
  <c r="E49" i="1"/>
  <c r="F49" i="1"/>
  <c r="F46" i="1" s="1"/>
  <c r="J49" i="1"/>
  <c r="D49" i="1" s="1"/>
  <c r="C49" i="1" s="1"/>
  <c r="L49" i="1"/>
  <c r="A50" i="1"/>
  <c r="E50" i="1"/>
  <c r="I50" i="1"/>
  <c r="J50" i="1"/>
  <c r="D50" i="1" s="1"/>
  <c r="C50" i="1" s="1"/>
  <c r="L50" i="1"/>
  <c r="E51" i="1"/>
  <c r="F51" i="1"/>
  <c r="J51" i="1"/>
  <c r="I51" i="1" s="1"/>
  <c r="M51" i="1"/>
  <c r="L51" i="1" s="1"/>
  <c r="E52" i="1"/>
  <c r="J52" i="1"/>
  <c r="I52" i="1" s="1"/>
  <c r="L52" i="1"/>
  <c r="E53" i="1"/>
  <c r="J53" i="1"/>
  <c r="D53" i="1" s="1"/>
  <c r="C53" i="1" s="1"/>
  <c r="M53" i="1"/>
  <c r="L53" i="1" s="1"/>
  <c r="E54" i="1"/>
  <c r="F54" i="1"/>
  <c r="J54" i="1"/>
  <c r="D54" i="1" s="1"/>
  <c r="C54" i="1" s="1"/>
  <c r="M54" i="1"/>
  <c r="L54" i="1" s="1"/>
  <c r="D55" i="1"/>
  <c r="C55" i="1" s="1"/>
  <c r="E55" i="1"/>
  <c r="F55" i="1"/>
  <c r="I55" i="1"/>
  <c r="L55" i="1"/>
  <c r="D56" i="1"/>
  <c r="C56" i="1" s="1"/>
  <c r="E56" i="1"/>
  <c r="F56" i="1"/>
  <c r="L56" i="1"/>
  <c r="I10" i="1" l="1"/>
  <c r="C47" i="1"/>
  <c r="I54" i="1"/>
  <c r="I53" i="1"/>
  <c r="D52" i="1"/>
  <c r="C52" i="1" s="1"/>
  <c r="D51" i="1"/>
  <c r="C51" i="1" s="1"/>
  <c r="M10" i="1"/>
  <c r="M46" i="1"/>
  <c r="L47" i="1"/>
  <c r="L46" i="1" s="1"/>
  <c r="L9" i="1" s="1"/>
  <c r="D13" i="1"/>
  <c r="C13" i="1" s="1"/>
  <c r="I49" i="1"/>
  <c r="F11" i="1"/>
  <c r="F10" i="1" s="1"/>
  <c r="F9" i="1" s="1"/>
  <c r="I48" i="1"/>
  <c r="I47" i="1"/>
  <c r="I46" i="1" s="1"/>
  <c r="D11" i="1"/>
  <c r="C46" i="1" l="1"/>
  <c r="D46" i="1"/>
  <c r="C11" i="1"/>
  <c r="C10" i="1" s="1"/>
  <c r="C9" i="1" s="1"/>
  <c r="D10" i="1"/>
  <c r="D9" i="1" s="1"/>
  <c r="M9" i="1"/>
  <c r="I9" i="1"/>
</calcChain>
</file>

<file path=xl/sharedStrings.xml><?xml version="1.0" encoding="utf-8"?>
<sst xmlns="http://schemas.openxmlformats.org/spreadsheetml/2006/main" count="78" uniqueCount="68">
  <si>
    <t>…</t>
  </si>
  <si>
    <t>Vốn đối ứng NS tỉnh</t>
  </si>
  <si>
    <t>IV</t>
  </si>
  <si>
    <t>Phân bổ 10% nguồn TW</t>
  </si>
  <si>
    <t>III</t>
  </si>
  <si>
    <t>Lệ Thủy</t>
  </si>
  <si>
    <t>Quảng Ninh</t>
  </si>
  <si>
    <t>Đồng Hới</t>
  </si>
  <si>
    <t>Bố Trạch</t>
  </si>
  <si>
    <t>Ba Đồn</t>
  </si>
  <si>
    <t>Quảng Trạch</t>
  </si>
  <si>
    <t>Tuyên Hóa</t>
  </si>
  <si>
    <t>Minh Hóa</t>
  </si>
  <si>
    <t>Ngân sách huyện</t>
  </si>
  <si>
    <t>II</t>
  </si>
  <si>
    <t>BQL Vườn Quốc gia Phong nha - Kẻ Bàng</t>
  </si>
  <si>
    <t>Công ty MTV LCN Bắc Quảng Bình</t>
  </si>
  <si>
    <t>Công ty TNHH MTV CN Long Đại</t>
  </si>
  <si>
    <t>Bộ CH Bộ đội biên phòng</t>
  </si>
  <si>
    <t>Sở Khoa học và Công nghệ</t>
  </si>
  <si>
    <t>Sở Công Thương</t>
  </si>
  <si>
    <t>Sở Lao động Thương binh Xã hội</t>
  </si>
  <si>
    <t>Sở Thông tin và Truyền thông</t>
  </si>
  <si>
    <t>Sở Y tế + Trung tấm Y tế các huyện</t>
  </si>
  <si>
    <t>Trung tâm khuyến nông - khuyến ngư</t>
  </si>
  <si>
    <t>Báo Quảng Bình</t>
  </si>
  <si>
    <t>Đài PT - Truyền hình QB</t>
  </si>
  <si>
    <t>Sở Tài chính</t>
  </si>
  <si>
    <t>VP UBND tỉnh</t>
  </si>
  <si>
    <t>Sở KHĐT</t>
  </si>
  <si>
    <t>Công an tỉnh</t>
  </si>
  <si>
    <t>Bảo tàng Tổng hợp tỉnh Quảng Bình</t>
  </si>
  <si>
    <t>Hội Nông dân</t>
  </si>
  <si>
    <t>Hội LH Phụ nữ</t>
  </si>
  <si>
    <t>Tỉnh Đoàn</t>
  </si>
  <si>
    <t>Ủy ban MTTQVN tỉnh</t>
  </si>
  <si>
    <t>Trung tâm trợ giúp pháp lý</t>
  </si>
  <si>
    <t>Sở Tài nguyên Môi trường</t>
  </si>
  <si>
    <t>VPĐP Chương trình MTQG</t>
  </si>
  <si>
    <t>Chi cục Phát triển nông thôn</t>
  </si>
  <si>
    <t>Trung tâm nước sạch và Vệ sinh MTNT</t>
  </si>
  <si>
    <t>Sở Du lịch</t>
  </si>
  <si>
    <t>Trung tâm khuyến công và xúc tiến thương mại</t>
  </si>
  <si>
    <t>Chi cục PTNT</t>
  </si>
  <si>
    <t>Sở NN và PTNT</t>
  </si>
  <si>
    <t>Sở Văn hoá - Thể thao</t>
  </si>
  <si>
    <t>Ban Dân tộc</t>
  </si>
  <si>
    <t>Sở Giáo dục - Đào tạo</t>
  </si>
  <si>
    <t>Trung tâm Dịch vụ việc làm (Tỉnh đoàn)</t>
  </si>
  <si>
    <t>Trung tâm Dịch vụ việc làm (Sở LĐ)</t>
  </si>
  <si>
    <t>Ngân sách cấp tỉnh</t>
  </si>
  <si>
    <t>I</t>
  </si>
  <si>
    <t>TỔNG SỐ</t>
  </si>
  <si>
    <t>Kinh phí sự nghiệp</t>
  </si>
  <si>
    <t>Đầu tư phát triển</t>
  </si>
  <si>
    <t>Tổng số</t>
  </si>
  <si>
    <t>Chương trình mục tiêu quốc gia DTTS</t>
  </si>
  <si>
    <t>Chương trình mục tiêu quốc gia Nông thôn mới</t>
  </si>
  <si>
    <t>Chương trình mục tiêu quốc gia Giảm nghèo</t>
  </si>
  <si>
    <t>Trong đó</t>
  </si>
  <si>
    <t>Tên đơn vị</t>
  </si>
  <si>
    <t>STT</t>
  </si>
  <si>
    <t>Đơn vị: Triệu đồng</t>
  </si>
  <si>
    <t>(Kèm theo Quyết định số:         /QĐ-UBND, ngày       tháng     năm 2025 của Ủy ban nhân dân tỉnh Quảng Bình)</t>
  </si>
  <si>
    <t>(Dự toán đã được Hội đồng nhân dân quyết định)</t>
  </si>
  <si>
    <t>DỰ TOÁN CHI CHƯƠNG TRÌNH MỤC TIÊU QUỐC GIA NGÂN SÁCH CẤP TỈNH VÀ NGÂN SÁCH HUYỆN NĂM 2025</t>
  </si>
  <si>
    <t>Biểu số 57/CK-NSNN</t>
  </si>
  <si>
    <t>UBND TỈNH QUẢNG BÌNH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</si>
</sst>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9" x14ac:knownFonts="1">
    <font>
      <sz val="11"/>
      <color theme="1"/>
      <name val="Calibri"/>
      <family val="2"/>
      <scheme val="minor"/>
    </font>
    <font>
      <sz val="12"/>
      <name val=".VnTime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3" fontId="4" fillId="0" borderId="0" xfId="1" applyNumberFormat="1" applyFont="1"/>
    <xf numFmtId="3" fontId="5" fillId="0" borderId="0" xfId="1" applyNumberFormat="1" applyFont="1"/>
    <xf numFmtId="0" fontId="6" fillId="0" borderId="0" xfId="0" applyFont="1" applyAlignment="1">
      <alignment horizontal="left"/>
    </xf>
    <xf numFmtId="0" fontId="6" fillId="0" borderId="0" xfId="0" applyFont="1"/>
    <xf numFmtId="3" fontId="2" fillId="0" borderId="1" xfId="1" applyNumberFormat="1" applyFont="1" applyBorder="1" applyAlignment="1">
      <alignment horizontal="right" vertical="center"/>
    </xf>
    <xf numFmtId="3" fontId="3" fillId="0" borderId="1" xfId="1" applyNumberFormat="1" applyFont="1" applyBorder="1" applyAlignment="1">
      <alignment horizontal="right" vertical="center"/>
    </xf>
    <xf numFmtId="0" fontId="2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left"/>
    </xf>
    <xf numFmtId="3" fontId="7" fillId="0" borderId="1" xfId="0" applyNumberFormat="1" applyFont="1" applyFill="1" applyBorder="1" applyAlignment="1">
      <alignment horizontal="left" vertical="center" wrapText="1"/>
    </xf>
    <xf numFmtId="164" fontId="4" fillId="0" borderId="0" xfId="1" applyNumberFormat="1" applyFont="1"/>
    <xf numFmtId="0" fontId="3" fillId="0" borderId="1" xfId="1" applyFont="1" applyBorder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8" fillId="0" borderId="0" xfId="1" applyFont="1" applyAlignment="1">
      <alignment horizontal="right"/>
    </xf>
    <xf numFmtId="0" fontId="6" fillId="0" borderId="0" xfId="1" applyFont="1" applyAlignment="1">
      <alignment horizontal="left"/>
    </xf>
    <xf numFmtId="0" fontId="8" fillId="0" borderId="0" xfId="0" applyFont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2" fillId="0" borderId="0" xfId="1" applyFont="1" applyAlignment="1">
      <alignment horizontal="centerContinuous"/>
    </xf>
    <xf numFmtId="0" fontId="3" fillId="0" borderId="0" xfId="1" applyFont="1" applyAlignment="1">
      <alignment horizontal="centerContinuous"/>
    </xf>
    <xf numFmtId="0" fontId="2" fillId="0" borderId="0" xfId="0" applyFont="1" applyAlignment="1">
      <alignment horizontal="right"/>
    </xf>
    <xf numFmtId="0" fontId="3" fillId="0" borderId="0" xfId="0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Du%20toan%202025/Dau%20tu/CTMT/QD3708_DT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Du%20toan%202025/Dau%20tu/CTMT/QD3709_NT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Du%20toan%202025/Dau%20tu/CTMT/QD3707_GNB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Đ"/>
      <sheetName val="TTr 2024 FN"/>
    </sheetNames>
    <sheetDataSet>
      <sheetData sheetId="0">
        <row r="10">
          <cell r="AE10">
            <v>17850</v>
          </cell>
        </row>
        <row r="11">
          <cell r="AE11">
            <v>6260</v>
          </cell>
        </row>
        <row r="12">
          <cell r="AE12">
            <v>4710</v>
          </cell>
        </row>
        <row r="13">
          <cell r="AE13">
            <v>1830</v>
          </cell>
        </row>
        <row r="14">
          <cell r="AE14">
            <v>1824</v>
          </cell>
        </row>
        <row r="16">
          <cell r="AE16">
            <v>10548</v>
          </cell>
        </row>
        <row r="17">
          <cell r="AE17">
            <v>16632</v>
          </cell>
        </row>
        <row r="18">
          <cell r="AE18">
            <v>13215</v>
          </cell>
        </row>
        <row r="19">
          <cell r="AE19">
            <v>13813</v>
          </cell>
        </row>
        <row r="20">
          <cell r="AE20">
            <v>7106</v>
          </cell>
        </row>
        <row r="24">
          <cell r="AE24">
            <v>11696</v>
          </cell>
        </row>
        <row r="25">
          <cell r="AE25">
            <v>5954</v>
          </cell>
        </row>
        <row r="26">
          <cell r="AE26">
            <v>9434</v>
          </cell>
        </row>
        <row r="28">
          <cell r="AE28">
            <v>3759</v>
          </cell>
        </row>
        <row r="31">
          <cell r="AE31">
            <v>5996</v>
          </cell>
        </row>
        <row r="34">
          <cell r="AE34">
            <v>798</v>
          </cell>
        </row>
        <row r="37">
          <cell r="AE37">
            <v>3716</v>
          </cell>
        </row>
        <row r="38">
          <cell r="AE38">
            <v>14841</v>
          </cell>
        </row>
        <row r="39">
          <cell r="AF39">
            <v>37393</v>
          </cell>
        </row>
        <row r="41">
          <cell r="AE41">
            <v>4290</v>
          </cell>
        </row>
        <row r="42">
          <cell r="AE42">
            <v>3880</v>
          </cell>
        </row>
        <row r="43">
          <cell r="AE43">
            <v>4492</v>
          </cell>
        </row>
        <row r="44">
          <cell r="AE44">
            <v>7350</v>
          </cell>
        </row>
        <row r="45">
          <cell r="AE45">
            <v>810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uongdan"/>
      <sheetName val="B1-THiện-chi tiết"/>
      <sheetName val="Sheet1"/>
      <sheetName val="Tổng hợp"/>
      <sheetName val="PL 1 TTr"/>
      <sheetName val="PL2 TTr"/>
      <sheetName val="PL 1 QĐ"/>
      <sheetName val="PL2 Q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7">
          <cell r="K7">
            <v>14003</v>
          </cell>
        </row>
        <row r="35">
          <cell r="K35">
            <v>11054</v>
          </cell>
        </row>
        <row r="53">
          <cell r="K53">
            <v>4422</v>
          </cell>
        </row>
        <row r="61">
          <cell r="K61">
            <v>28004</v>
          </cell>
        </row>
        <row r="90">
          <cell r="K90">
            <v>20636</v>
          </cell>
        </row>
        <row r="110">
          <cell r="K110">
            <v>7371</v>
          </cell>
        </row>
        <row r="122">
          <cell r="K122">
            <v>27267</v>
          </cell>
        </row>
        <row r="144">
          <cell r="K144">
            <v>26531</v>
          </cell>
        </row>
        <row r="164">
          <cell r="K164">
            <v>2443</v>
          </cell>
        </row>
        <row r="168">
          <cell r="K168">
            <v>310</v>
          </cell>
        </row>
        <row r="172">
          <cell r="K172">
            <v>2094</v>
          </cell>
        </row>
        <row r="174">
          <cell r="K174">
            <v>800</v>
          </cell>
        </row>
        <row r="175">
          <cell r="K175">
            <v>900</v>
          </cell>
        </row>
        <row r="177">
          <cell r="K177">
            <v>2000</v>
          </cell>
        </row>
        <row r="179">
          <cell r="K179">
            <v>1220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uongdan"/>
      <sheetName val="B1-THiện-chi tiết"/>
      <sheetName val="Sheet1"/>
      <sheetName val="TTr"/>
      <sheetName val="QĐ UBND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3">
          <cell r="G13">
            <v>1427</v>
          </cell>
        </row>
        <row r="14">
          <cell r="G14">
            <v>943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8-CKNS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72"/>
  <sheetViews>
    <sheetView tabSelected="1" workbookViewId="0">
      <selection activeCell="L1" sqref="L1:N1"/>
    </sheetView>
  </sheetViews>
  <sheetFormatPr defaultColWidth="12.88671875" defaultRowHeight="15.6" x14ac:dyDescent="0.3"/>
  <cols>
    <col min="1" max="1" width="6.6640625" style="1" customWidth="1"/>
    <col min="2" max="2" width="35" style="1" customWidth="1"/>
    <col min="3" max="3" width="10" style="1" customWidth="1"/>
    <col min="4" max="4" width="10.6640625" style="1" customWidth="1"/>
    <col min="5" max="5" width="10.88671875" style="1" customWidth="1"/>
    <col min="6" max="6" width="8.88671875" style="2" customWidth="1"/>
    <col min="7" max="7" width="9.6640625" style="1" customWidth="1"/>
    <col min="8" max="8" width="7.6640625" style="1" customWidth="1"/>
    <col min="9" max="9" width="9.5546875" style="1" customWidth="1"/>
    <col min="10" max="10" width="11" style="1" customWidth="1"/>
    <col min="11" max="11" width="10.6640625" style="1" customWidth="1"/>
    <col min="12" max="12" width="11.6640625" style="1" customWidth="1"/>
    <col min="13" max="13" width="9.6640625" style="1" customWidth="1"/>
    <col min="14" max="14" width="9.44140625" style="1" customWidth="1"/>
    <col min="15" max="256" width="12.88671875" style="1"/>
    <col min="257" max="257" width="6.6640625" style="1" customWidth="1"/>
    <col min="258" max="258" width="25" style="1" customWidth="1"/>
    <col min="259" max="259" width="10" style="1" customWidth="1"/>
    <col min="260" max="260" width="10.6640625" style="1" customWidth="1"/>
    <col min="261" max="261" width="10.88671875" style="1" customWidth="1"/>
    <col min="262" max="262" width="10.6640625" style="1" customWidth="1"/>
    <col min="263" max="263" width="11.109375" style="1" customWidth="1"/>
    <col min="264" max="264" width="10.6640625" style="1" customWidth="1"/>
    <col min="265" max="265" width="9.5546875" style="1" customWidth="1"/>
    <col min="266" max="266" width="11" style="1" customWidth="1"/>
    <col min="267" max="267" width="10.6640625" style="1" customWidth="1"/>
    <col min="268" max="268" width="11.6640625" style="1" customWidth="1"/>
    <col min="269" max="269" width="12.33203125" style="1" customWidth="1"/>
    <col min="270" max="270" width="11" style="1" customWidth="1"/>
    <col min="271" max="512" width="12.88671875" style="1"/>
    <col min="513" max="513" width="6.6640625" style="1" customWidth="1"/>
    <col min="514" max="514" width="25" style="1" customWidth="1"/>
    <col min="515" max="515" width="10" style="1" customWidth="1"/>
    <col min="516" max="516" width="10.6640625" style="1" customWidth="1"/>
    <col min="517" max="517" width="10.88671875" style="1" customWidth="1"/>
    <col min="518" max="518" width="10.6640625" style="1" customWidth="1"/>
    <col min="519" max="519" width="11.109375" style="1" customWidth="1"/>
    <col min="520" max="520" width="10.6640625" style="1" customWidth="1"/>
    <col min="521" max="521" width="9.5546875" style="1" customWidth="1"/>
    <col min="522" max="522" width="11" style="1" customWidth="1"/>
    <col min="523" max="523" width="10.6640625" style="1" customWidth="1"/>
    <col min="524" max="524" width="11.6640625" style="1" customWidth="1"/>
    <col min="525" max="525" width="12.33203125" style="1" customWidth="1"/>
    <col min="526" max="526" width="11" style="1" customWidth="1"/>
    <col min="527" max="768" width="12.88671875" style="1"/>
    <col min="769" max="769" width="6.6640625" style="1" customWidth="1"/>
    <col min="770" max="770" width="25" style="1" customWidth="1"/>
    <col min="771" max="771" width="10" style="1" customWidth="1"/>
    <col min="772" max="772" width="10.6640625" style="1" customWidth="1"/>
    <col min="773" max="773" width="10.88671875" style="1" customWidth="1"/>
    <col min="774" max="774" width="10.6640625" style="1" customWidth="1"/>
    <col min="775" max="775" width="11.109375" style="1" customWidth="1"/>
    <col min="776" max="776" width="10.6640625" style="1" customWidth="1"/>
    <col min="777" max="777" width="9.5546875" style="1" customWidth="1"/>
    <col min="778" max="778" width="11" style="1" customWidth="1"/>
    <col min="779" max="779" width="10.6640625" style="1" customWidth="1"/>
    <col min="780" max="780" width="11.6640625" style="1" customWidth="1"/>
    <col min="781" max="781" width="12.33203125" style="1" customWidth="1"/>
    <col min="782" max="782" width="11" style="1" customWidth="1"/>
    <col min="783" max="1024" width="12.88671875" style="1"/>
    <col min="1025" max="1025" width="6.6640625" style="1" customWidth="1"/>
    <col min="1026" max="1026" width="25" style="1" customWidth="1"/>
    <col min="1027" max="1027" width="10" style="1" customWidth="1"/>
    <col min="1028" max="1028" width="10.6640625" style="1" customWidth="1"/>
    <col min="1029" max="1029" width="10.88671875" style="1" customWidth="1"/>
    <col min="1030" max="1030" width="10.6640625" style="1" customWidth="1"/>
    <col min="1031" max="1031" width="11.109375" style="1" customWidth="1"/>
    <col min="1032" max="1032" width="10.6640625" style="1" customWidth="1"/>
    <col min="1033" max="1033" width="9.5546875" style="1" customWidth="1"/>
    <col min="1034" max="1034" width="11" style="1" customWidth="1"/>
    <col min="1035" max="1035" width="10.6640625" style="1" customWidth="1"/>
    <col min="1036" max="1036" width="11.6640625" style="1" customWidth="1"/>
    <col min="1037" max="1037" width="12.33203125" style="1" customWidth="1"/>
    <col min="1038" max="1038" width="11" style="1" customWidth="1"/>
    <col min="1039" max="1280" width="12.88671875" style="1"/>
    <col min="1281" max="1281" width="6.6640625" style="1" customWidth="1"/>
    <col min="1282" max="1282" width="25" style="1" customWidth="1"/>
    <col min="1283" max="1283" width="10" style="1" customWidth="1"/>
    <col min="1284" max="1284" width="10.6640625" style="1" customWidth="1"/>
    <col min="1285" max="1285" width="10.88671875" style="1" customWidth="1"/>
    <col min="1286" max="1286" width="10.6640625" style="1" customWidth="1"/>
    <col min="1287" max="1287" width="11.109375" style="1" customWidth="1"/>
    <col min="1288" max="1288" width="10.6640625" style="1" customWidth="1"/>
    <col min="1289" max="1289" width="9.5546875" style="1" customWidth="1"/>
    <col min="1290" max="1290" width="11" style="1" customWidth="1"/>
    <col min="1291" max="1291" width="10.6640625" style="1" customWidth="1"/>
    <col min="1292" max="1292" width="11.6640625" style="1" customWidth="1"/>
    <col min="1293" max="1293" width="12.33203125" style="1" customWidth="1"/>
    <col min="1294" max="1294" width="11" style="1" customWidth="1"/>
    <col min="1295" max="1536" width="12.88671875" style="1"/>
    <col min="1537" max="1537" width="6.6640625" style="1" customWidth="1"/>
    <col min="1538" max="1538" width="25" style="1" customWidth="1"/>
    <col min="1539" max="1539" width="10" style="1" customWidth="1"/>
    <col min="1540" max="1540" width="10.6640625" style="1" customWidth="1"/>
    <col min="1541" max="1541" width="10.88671875" style="1" customWidth="1"/>
    <col min="1542" max="1542" width="10.6640625" style="1" customWidth="1"/>
    <col min="1543" max="1543" width="11.109375" style="1" customWidth="1"/>
    <col min="1544" max="1544" width="10.6640625" style="1" customWidth="1"/>
    <col min="1545" max="1545" width="9.5546875" style="1" customWidth="1"/>
    <col min="1546" max="1546" width="11" style="1" customWidth="1"/>
    <col min="1547" max="1547" width="10.6640625" style="1" customWidth="1"/>
    <col min="1548" max="1548" width="11.6640625" style="1" customWidth="1"/>
    <col min="1549" max="1549" width="12.33203125" style="1" customWidth="1"/>
    <col min="1550" max="1550" width="11" style="1" customWidth="1"/>
    <col min="1551" max="1792" width="12.88671875" style="1"/>
    <col min="1793" max="1793" width="6.6640625" style="1" customWidth="1"/>
    <col min="1794" max="1794" width="25" style="1" customWidth="1"/>
    <col min="1795" max="1795" width="10" style="1" customWidth="1"/>
    <col min="1796" max="1796" width="10.6640625" style="1" customWidth="1"/>
    <col min="1797" max="1797" width="10.88671875" style="1" customWidth="1"/>
    <col min="1798" max="1798" width="10.6640625" style="1" customWidth="1"/>
    <col min="1799" max="1799" width="11.109375" style="1" customWidth="1"/>
    <col min="1800" max="1800" width="10.6640625" style="1" customWidth="1"/>
    <col min="1801" max="1801" width="9.5546875" style="1" customWidth="1"/>
    <col min="1802" max="1802" width="11" style="1" customWidth="1"/>
    <col min="1803" max="1803" width="10.6640625" style="1" customWidth="1"/>
    <col min="1804" max="1804" width="11.6640625" style="1" customWidth="1"/>
    <col min="1805" max="1805" width="12.33203125" style="1" customWidth="1"/>
    <col min="1806" max="1806" width="11" style="1" customWidth="1"/>
    <col min="1807" max="2048" width="12.88671875" style="1"/>
    <col min="2049" max="2049" width="6.6640625" style="1" customWidth="1"/>
    <col min="2050" max="2050" width="25" style="1" customWidth="1"/>
    <col min="2051" max="2051" width="10" style="1" customWidth="1"/>
    <col min="2052" max="2052" width="10.6640625" style="1" customWidth="1"/>
    <col min="2053" max="2053" width="10.88671875" style="1" customWidth="1"/>
    <col min="2054" max="2054" width="10.6640625" style="1" customWidth="1"/>
    <col min="2055" max="2055" width="11.109375" style="1" customWidth="1"/>
    <col min="2056" max="2056" width="10.6640625" style="1" customWidth="1"/>
    <col min="2057" max="2057" width="9.5546875" style="1" customWidth="1"/>
    <col min="2058" max="2058" width="11" style="1" customWidth="1"/>
    <col min="2059" max="2059" width="10.6640625" style="1" customWidth="1"/>
    <col min="2060" max="2060" width="11.6640625" style="1" customWidth="1"/>
    <col min="2061" max="2061" width="12.33203125" style="1" customWidth="1"/>
    <col min="2062" max="2062" width="11" style="1" customWidth="1"/>
    <col min="2063" max="2304" width="12.88671875" style="1"/>
    <col min="2305" max="2305" width="6.6640625" style="1" customWidth="1"/>
    <col min="2306" max="2306" width="25" style="1" customWidth="1"/>
    <col min="2307" max="2307" width="10" style="1" customWidth="1"/>
    <col min="2308" max="2308" width="10.6640625" style="1" customWidth="1"/>
    <col min="2309" max="2309" width="10.88671875" style="1" customWidth="1"/>
    <col min="2310" max="2310" width="10.6640625" style="1" customWidth="1"/>
    <col min="2311" max="2311" width="11.109375" style="1" customWidth="1"/>
    <col min="2312" max="2312" width="10.6640625" style="1" customWidth="1"/>
    <col min="2313" max="2313" width="9.5546875" style="1" customWidth="1"/>
    <col min="2314" max="2314" width="11" style="1" customWidth="1"/>
    <col min="2315" max="2315" width="10.6640625" style="1" customWidth="1"/>
    <col min="2316" max="2316" width="11.6640625" style="1" customWidth="1"/>
    <col min="2317" max="2317" width="12.33203125" style="1" customWidth="1"/>
    <col min="2318" max="2318" width="11" style="1" customWidth="1"/>
    <col min="2319" max="2560" width="12.88671875" style="1"/>
    <col min="2561" max="2561" width="6.6640625" style="1" customWidth="1"/>
    <col min="2562" max="2562" width="25" style="1" customWidth="1"/>
    <col min="2563" max="2563" width="10" style="1" customWidth="1"/>
    <col min="2564" max="2564" width="10.6640625" style="1" customWidth="1"/>
    <col min="2565" max="2565" width="10.88671875" style="1" customWidth="1"/>
    <col min="2566" max="2566" width="10.6640625" style="1" customWidth="1"/>
    <col min="2567" max="2567" width="11.109375" style="1" customWidth="1"/>
    <col min="2568" max="2568" width="10.6640625" style="1" customWidth="1"/>
    <col min="2569" max="2569" width="9.5546875" style="1" customWidth="1"/>
    <col min="2570" max="2570" width="11" style="1" customWidth="1"/>
    <col min="2571" max="2571" width="10.6640625" style="1" customWidth="1"/>
    <col min="2572" max="2572" width="11.6640625" style="1" customWidth="1"/>
    <col min="2573" max="2573" width="12.33203125" style="1" customWidth="1"/>
    <col min="2574" max="2574" width="11" style="1" customWidth="1"/>
    <col min="2575" max="2816" width="12.88671875" style="1"/>
    <col min="2817" max="2817" width="6.6640625" style="1" customWidth="1"/>
    <col min="2818" max="2818" width="25" style="1" customWidth="1"/>
    <col min="2819" max="2819" width="10" style="1" customWidth="1"/>
    <col min="2820" max="2820" width="10.6640625" style="1" customWidth="1"/>
    <col min="2821" max="2821" width="10.88671875" style="1" customWidth="1"/>
    <col min="2822" max="2822" width="10.6640625" style="1" customWidth="1"/>
    <col min="2823" max="2823" width="11.109375" style="1" customWidth="1"/>
    <col min="2824" max="2824" width="10.6640625" style="1" customWidth="1"/>
    <col min="2825" max="2825" width="9.5546875" style="1" customWidth="1"/>
    <col min="2826" max="2826" width="11" style="1" customWidth="1"/>
    <col min="2827" max="2827" width="10.6640625" style="1" customWidth="1"/>
    <col min="2828" max="2828" width="11.6640625" style="1" customWidth="1"/>
    <col min="2829" max="2829" width="12.33203125" style="1" customWidth="1"/>
    <col min="2830" max="2830" width="11" style="1" customWidth="1"/>
    <col min="2831" max="3072" width="12.88671875" style="1"/>
    <col min="3073" max="3073" width="6.6640625" style="1" customWidth="1"/>
    <col min="3074" max="3074" width="25" style="1" customWidth="1"/>
    <col min="3075" max="3075" width="10" style="1" customWidth="1"/>
    <col min="3076" max="3076" width="10.6640625" style="1" customWidth="1"/>
    <col min="3077" max="3077" width="10.88671875" style="1" customWidth="1"/>
    <col min="3078" max="3078" width="10.6640625" style="1" customWidth="1"/>
    <col min="3079" max="3079" width="11.109375" style="1" customWidth="1"/>
    <col min="3080" max="3080" width="10.6640625" style="1" customWidth="1"/>
    <col min="3081" max="3081" width="9.5546875" style="1" customWidth="1"/>
    <col min="3082" max="3082" width="11" style="1" customWidth="1"/>
    <col min="3083" max="3083" width="10.6640625" style="1" customWidth="1"/>
    <col min="3084" max="3084" width="11.6640625" style="1" customWidth="1"/>
    <col min="3085" max="3085" width="12.33203125" style="1" customWidth="1"/>
    <col min="3086" max="3086" width="11" style="1" customWidth="1"/>
    <col min="3087" max="3328" width="12.88671875" style="1"/>
    <col min="3329" max="3329" width="6.6640625" style="1" customWidth="1"/>
    <col min="3330" max="3330" width="25" style="1" customWidth="1"/>
    <col min="3331" max="3331" width="10" style="1" customWidth="1"/>
    <col min="3332" max="3332" width="10.6640625" style="1" customWidth="1"/>
    <col min="3333" max="3333" width="10.88671875" style="1" customWidth="1"/>
    <col min="3334" max="3334" width="10.6640625" style="1" customWidth="1"/>
    <col min="3335" max="3335" width="11.109375" style="1" customWidth="1"/>
    <col min="3336" max="3336" width="10.6640625" style="1" customWidth="1"/>
    <col min="3337" max="3337" width="9.5546875" style="1" customWidth="1"/>
    <col min="3338" max="3338" width="11" style="1" customWidth="1"/>
    <col min="3339" max="3339" width="10.6640625" style="1" customWidth="1"/>
    <col min="3340" max="3340" width="11.6640625" style="1" customWidth="1"/>
    <col min="3341" max="3341" width="12.33203125" style="1" customWidth="1"/>
    <col min="3342" max="3342" width="11" style="1" customWidth="1"/>
    <col min="3343" max="3584" width="12.88671875" style="1"/>
    <col min="3585" max="3585" width="6.6640625" style="1" customWidth="1"/>
    <col min="3586" max="3586" width="25" style="1" customWidth="1"/>
    <col min="3587" max="3587" width="10" style="1" customWidth="1"/>
    <col min="3588" max="3588" width="10.6640625" style="1" customWidth="1"/>
    <col min="3589" max="3589" width="10.88671875" style="1" customWidth="1"/>
    <col min="3590" max="3590" width="10.6640625" style="1" customWidth="1"/>
    <col min="3591" max="3591" width="11.109375" style="1" customWidth="1"/>
    <col min="3592" max="3592" width="10.6640625" style="1" customWidth="1"/>
    <col min="3593" max="3593" width="9.5546875" style="1" customWidth="1"/>
    <col min="3594" max="3594" width="11" style="1" customWidth="1"/>
    <col min="3595" max="3595" width="10.6640625" style="1" customWidth="1"/>
    <col min="3596" max="3596" width="11.6640625" style="1" customWidth="1"/>
    <col min="3597" max="3597" width="12.33203125" style="1" customWidth="1"/>
    <col min="3598" max="3598" width="11" style="1" customWidth="1"/>
    <col min="3599" max="3840" width="12.88671875" style="1"/>
    <col min="3841" max="3841" width="6.6640625" style="1" customWidth="1"/>
    <col min="3842" max="3842" width="25" style="1" customWidth="1"/>
    <col min="3843" max="3843" width="10" style="1" customWidth="1"/>
    <col min="3844" max="3844" width="10.6640625" style="1" customWidth="1"/>
    <col min="3845" max="3845" width="10.88671875" style="1" customWidth="1"/>
    <col min="3846" max="3846" width="10.6640625" style="1" customWidth="1"/>
    <col min="3847" max="3847" width="11.109375" style="1" customWidth="1"/>
    <col min="3848" max="3848" width="10.6640625" style="1" customWidth="1"/>
    <col min="3849" max="3849" width="9.5546875" style="1" customWidth="1"/>
    <col min="3850" max="3850" width="11" style="1" customWidth="1"/>
    <col min="3851" max="3851" width="10.6640625" style="1" customWidth="1"/>
    <col min="3852" max="3852" width="11.6640625" style="1" customWidth="1"/>
    <col min="3853" max="3853" width="12.33203125" style="1" customWidth="1"/>
    <col min="3854" max="3854" width="11" style="1" customWidth="1"/>
    <col min="3855" max="4096" width="12.88671875" style="1"/>
    <col min="4097" max="4097" width="6.6640625" style="1" customWidth="1"/>
    <col min="4098" max="4098" width="25" style="1" customWidth="1"/>
    <col min="4099" max="4099" width="10" style="1" customWidth="1"/>
    <col min="4100" max="4100" width="10.6640625" style="1" customWidth="1"/>
    <col min="4101" max="4101" width="10.88671875" style="1" customWidth="1"/>
    <col min="4102" max="4102" width="10.6640625" style="1" customWidth="1"/>
    <col min="4103" max="4103" width="11.109375" style="1" customWidth="1"/>
    <col min="4104" max="4104" width="10.6640625" style="1" customWidth="1"/>
    <col min="4105" max="4105" width="9.5546875" style="1" customWidth="1"/>
    <col min="4106" max="4106" width="11" style="1" customWidth="1"/>
    <col min="4107" max="4107" width="10.6640625" style="1" customWidth="1"/>
    <col min="4108" max="4108" width="11.6640625" style="1" customWidth="1"/>
    <col min="4109" max="4109" width="12.33203125" style="1" customWidth="1"/>
    <col min="4110" max="4110" width="11" style="1" customWidth="1"/>
    <col min="4111" max="4352" width="12.88671875" style="1"/>
    <col min="4353" max="4353" width="6.6640625" style="1" customWidth="1"/>
    <col min="4354" max="4354" width="25" style="1" customWidth="1"/>
    <col min="4355" max="4355" width="10" style="1" customWidth="1"/>
    <col min="4356" max="4356" width="10.6640625" style="1" customWidth="1"/>
    <col min="4357" max="4357" width="10.88671875" style="1" customWidth="1"/>
    <col min="4358" max="4358" width="10.6640625" style="1" customWidth="1"/>
    <col min="4359" max="4359" width="11.109375" style="1" customWidth="1"/>
    <col min="4360" max="4360" width="10.6640625" style="1" customWidth="1"/>
    <col min="4361" max="4361" width="9.5546875" style="1" customWidth="1"/>
    <col min="4362" max="4362" width="11" style="1" customWidth="1"/>
    <col min="4363" max="4363" width="10.6640625" style="1" customWidth="1"/>
    <col min="4364" max="4364" width="11.6640625" style="1" customWidth="1"/>
    <col min="4365" max="4365" width="12.33203125" style="1" customWidth="1"/>
    <col min="4366" max="4366" width="11" style="1" customWidth="1"/>
    <col min="4367" max="4608" width="12.88671875" style="1"/>
    <col min="4609" max="4609" width="6.6640625" style="1" customWidth="1"/>
    <col min="4610" max="4610" width="25" style="1" customWidth="1"/>
    <col min="4611" max="4611" width="10" style="1" customWidth="1"/>
    <col min="4612" max="4612" width="10.6640625" style="1" customWidth="1"/>
    <col min="4613" max="4613" width="10.88671875" style="1" customWidth="1"/>
    <col min="4614" max="4614" width="10.6640625" style="1" customWidth="1"/>
    <col min="4615" max="4615" width="11.109375" style="1" customWidth="1"/>
    <col min="4616" max="4616" width="10.6640625" style="1" customWidth="1"/>
    <col min="4617" max="4617" width="9.5546875" style="1" customWidth="1"/>
    <col min="4618" max="4618" width="11" style="1" customWidth="1"/>
    <col min="4619" max="4619" width="10.6640625" style="1" customWidth="1"/>
    <col min="4620" max="4620" width="11.6640625" style="1" customWidth="1"/>
    <col min="4621" max="4621" width="12.33203125" style="1" customWidth="1"/>
    <col min="4622" max="4622" width="11" style="1" customWidth="1"/>
    <col min="4623" max="4864" width="12.88671875" style="1"/>
    <col min="4865" max="4865" width="6.6640625" style="1" customWidth="1"/>
    <col min="4866" max="4866" width="25" style="1" customWidth="1"/>
    <col min="4867" max="4867" width="10" style="1" customWidth="1"/>
    <col min="4868" max="4868" width="10.6640625" style="1" customWidth="1"/>
    <col min="4869" max="4869" width="10.88671875" style="1" customWidth="1"/>
    <col min="4870" max="4870" width="10.6640625" style="1" customWidth="1"/>
    <col min="4871" max="4871" width="11.109375" style="1" customWidth="1"/>
    <col min="4872" max="4872" width="10.6640625" style="1" customWidth="1"/>
    <col min="4873" max="4873" width="9.5546875" style="1" customWidth="1"/>
    <col min="4874" max="4874" width="11" style="1" customWidth="1"/>
    <col min="4875" max="4875" width="10.6640625" style="1" customWidth="1"/>
    <col min="4876" max="4876" width="11.6640625" style="1" customWidth="1"/>
    <col min="4877" max="4877" width="12.33203125" style="1" customWidth="1"/>
    <col min="4878" max="4878" width="11" style="1" customWidth="1"/>
    <col min="4879" max="5120" width="12.88671875" style="1"/>
    <col min="5121" max="5121" width="6.6640625" style="1" customWidth="1"/>
    <col min="5122" max="5122" width="25" style="1" customWidth="1"/>
    <col min="5123" max="5123" width="10" style="1" customWidth="1"/>
    <col min="5124" max="5124" width="10.6640625" style="1" customWidth="1"/>
    <col min="5125" max="5125" width="10.88671875" style="1" customWidth="1"/>
    <col min="5126" max="5126" width="10.6640625" style="1" customWidth="1"/>
    <col min="5127" max="5127" width="11.109375" style="1" customWidth="1"/>
    <col min="5128" max="5128" width="10.6640625" style="1" customWidth="1"/>
    <col min="5129" max="5129" width="9.5546875" style="1" customWidth="1"/>
    <col min="5130" max="5130" width="11" style="1" customWidth="1"/>
    <col min="5131" max="5131" width="10.6640625" style="1" customWidth="1"/>
    <col min="5132" max="5132" width="11.6640625" style="1" customWidth="1"/>
    <col min="5133" max="5133" width="12.33203125" style="1" customWidth="1"/>
    <col min="5134" max="5134" width="11" style="1" customWidth="1"/>
    <col min="5135" max="5376" width="12.88671875" style="1"/>
    <col min="5377" max="5377" width="6.6640625" style="1" customWidth="1"/>
    <col min="5378" max="5378" width="25" style="1" customWidth="1"/>
    <col min="5379" max="5379" width="10" style="1" customWidth="1"/>
    <col min="5380" max="5380" width="10.6640625" style="1" customWidth="1"/>
    <col min="5381" max="5381" width="10.88671875" style="1" customWidth="1"/>
    <col min="5382" max="5382" width="10.6640625" style="1" customWidth="1"/>
    <col min="5383" max="5383" width="11.109375" style="1" customWidth="1"/>
    <col min="5384" max="5384" width="10.6640625" style="1" customWidth="1"/>
    <col min="5385" max="5385" width="9.5546875" style="1" customWidth="1"/>
    <col min="5386" max="5386" width="11" style="1" customWidth="1"/>
    <col min="5387" max="5387" width="10.6640625" style="1" customWidth="1"/>
    <col min="5388" max="5388" width="11.6640625" style="1" customWidth="1"/>
    <col min="5389" max="5389" width="12.33203125" style="1" customWidth="1"/>
    <col min="5390" max="5390" width="11" style="1" customWidth="1"/>
    <col min="5391" max="5632" width="12.88671875" style="1"/>
    <col min="5633" max="5633" width="6.6640625" style="1" customWidth="1"/>
    <col min="5634" max="5634" width="25" style="1" customWidth="1"/>
    <col min="5635" max="5635" width="10" style="1" customWidth="1"/>
    <col min="5636" max="5636" width="10.6640625" style="1" customWidth="1"/>
    <col min="5637" max="5637" width="10.88671875" style="1" customWidth="1"/>
    <col min="5638" max="5638" width="10.6640625" style="1" customWidth="1"/>
    <col min="5639" max="5639" width="11.109375" style="1" customWidth="1"/>
    <col min="5640" max="5640" width="10.6640625" style="1" customWidth="1"/>
    <col min="5641" max="5641" width="9.5546875" style="1" customWidth="1"/>
    <col min="5642" max="5642" width="11" style="1" customWidth="1"/>
    <col min="5643" max="5643" width="10.6640625" style="1" customWidth="1"/>
    <col min="5644" max="5644" width="11.6640625" style="1" customWidth="1"/>
    <col min="5645" max="5645" width="12.33203125" style="1" customWidth="1"/>
    <col min="5646" max="5646" width="11" style="1" customWidth="1"/>
    <col min="5647" max="5888" width="12.88671875" style="1"/>
    <col min="5889" max="5889" width="6.6640625" style="1" customWidth="1"/>
    <col min="5890" max="5890" width="25" style="1" customWidth="1"/>
    <col min="5891" max="5891" width="10" style="1" customWidth="1"/>
    <col min="5892" max="5892" width="10.6640625" style="1" customWidth="1"/>
    <col min="5893" max="5893" width="10.88671875" style="1" customWidth="1"/>
    <col min="5894" max="5894" width="10.6640625" style="1" customWidth="1"/>
    <col min="5895" max="5895" width="11.109375" style="1" customWidth="1"/>
    <col min="5896" max="5896" width="10.6640625" style="1" customWidth="1"/>
    <col min="5897" max="5897" width="9.5546875" style="1" customWidth="1"/>
    <col min="5898" max="5898" width="11" style="1" customWidth="1"/>
    <col min="5899" max="5899" width="10.6640625" style="1" customWidth="1"/>
    <col min="5900" max="5900" width="11.6640625" style="1" customWidth="1"/>
    <col min="5901" max="5901" width="12.33203125" style="1" customWidth="1"/>
    <col min="5902" max="5902" width="11" style="1" customWidth="1"/>
    <col min="5903" max="6144" width="12.88671875" style="1"/>
    <col min="6145" max="6145" width="6.6640625" style="1" customWidth="1"/>
    <col min="6146" max="6146" width="25" style="1" customWidth="1"/>
    <col min="6147" max="6147" width="10" style="1" customWidth="1"/>
    <col min="6148" max="6148" width="10.6640625" style="1" customWidth="1"/>
    <col min="6149" max="6149" width="10.88671875" style="1" customWidth="1"/>
    <col min="6150" max="6150" width="10.6640625" style="1" customWidth="1"/>
    <col min="6151" max="6151" width="11.109375" style="1" customWidth="1"/>
    <col min="6152" max="6152" width="10.6640625" style="1" customWidth="1"/>
    <col min="6153" max="6153" width="9.5546875" style="1" customWidth="1"/>
    <col min="6154" max="6154" width="11" style="1" customWidth="1"/>
    <col min="6155" max="6155" width="10.6640625" style="1" customWidth="1"/>
    <col min="6156" max="6156" width="11.6640625" style="1" customWidth="1"/>
    <col min="6157" max="6157" width="12.33203125" style="1" customWidth="1"/>
    <col min="6158" max="6158" width="11" style="1" customWidth="1"/>
    <col min="6159" max="6400" width="12.88671875" style="1"/>
    <col min="6401" max="6401" width="6.6640625" style="1" customWidth="1"/>
    <col min="6402" max="6402" width="25" style="1" customWidth="1"/>
    <col min="6403" max="6403" width="10" style="1" customWidth="1"/>
    <col min="6404" max="6404" width="10.6640625" style="1" customWidth="1"/>
    <col min="6405" max="6405" width="10.88671875" style="1" customWidth="1"/>
    <col min="6406" max="6406" width="10.6640625" style="1" customWidth="1"/>
    <col min="6407" max="6407" width="11.109375" style="1" customWidth="1"/>
    <col min="6408" max="6408" width="10.6640625" style="1" customWidth="1"/>
    <col min="6409" max="6409" width="9.5546875" style="1" customWidth="1"/>
    <col min="6410" max="6410" width="11" style="1" customWidth="1"/>
    <col min="6411" max="6411" width="10.6640625" style="1" customWidth="1"/>
    <col min="6412" max="6412" width="11.6640625" style="1" customWidth="1"/>
    <col min="6413" max="6413" width="12.33203125" style="1" customWidth="1"/>
    <col min="6414" max="6414" width="11" style="1" customWidth="1"/>
    <col min="6415" max="6656" width="12.88671875" style="1"/>
    <col min="6657" max="6657" width="6.6640625" style="1" customWidth="1"/>
    <col min="6658" max="6658" width="25" style="1" customWidth="1"/>
    <col min="6659" max="6659" width="10" style="1" customWidth="1"/>
    <col min="6660" max="6660" width="10.6640625" style="1" customWidth="1"/>
    <col min="6661" max="6661" width="10.88671875" style="1" customWidth="1"/>
    <col min="6662" max="6662" width="10.6640625" style="1" customWidth="1"/>
    <col min="6663" max="6663" width="11.109375" style="1" customWidth="1"/>
    <col min="6664" max="6664" width="10.6640625" style="1" customWidth="1"/>
    <col min="6665" max="6665" width="9.5546875" style="1" customWidth="1"/>
    <col min="6666" max="6666" width="11" style="1" customWidth="1"/>
    <col min="6667" max="6667" width="10.6640625" style="1" customWidth="1"/>
    <col min="6668" max="6668" width="11.6640625" style="1" customWidth="1"/>
    <col min="6669" max="6669" width="12.33203125" style="1" customWidth="1"/>
    <col min="6670" max="6670" width="11" style="1" customWidth="1"/>
    <col min="6671" max="6912" width="12.88671875" style="1"/>
    <col min="6913" max="6913" width="6.6640625" style="1" customWidth="1"/>
    <col min="6914" max="6914" width="25" style="1" customWidth="1"/>
    <col min="6915" max="6915" width="10" style="1" customWidth="1"/>
    <col min="6916" max="6916" width="10.6640625" style="1" customWidth="1"/>
    <col min="6917" max="6917" width="10.88671875" style="1" customWidth="1"/>
    <col min="6918" max="6918" width="10.6640625" style="1" customWidth="1"/>
    <col min="6919" max="6919" width="11.109375" style="1" customWidth="1"/>
    <col min="6920" max="6920" width="10.6640625" style="1" customWidth="1"/>
    <col min="6921" max="6921" width="9.5546875" style="1" customWidth="1"/>
    <col min="6922" max="6922" width="11" style="1" customWidth="1"/>
    <col min="6923" max="6923" width="10.6640625" style="1" customWidth="1"/>
    <col min="6924" max="6924" width="11.6640625" style="1" customWidth="1"/>
    <col min="6925" max="6925" width="12.33203125" style="1" customWidth="1"/>
    <col min="6926" max="6926" width="11" style="1" customWidth="1"/>
    <col min="6927" max="7168" width="12.88671875" style="1"/>
    <col min="7169" max="7169" width="6.6640625" style="1" customWidth="1"/>
    <col min="7170" max="7170" width="25" style="1" customWidth="1"/>
    <col min="7171" max="7171" width="10" style="1" customWidth="1"/>
    <col min="7172" max="7172" width="10.6640625" style="1" customWidth="1"/>
    <col min="7173" max="7173" width="10.88671875" style="1" customWidth="1"/>
    <col min="7174" max="7174" width="10.6640625" style="1" customWidth="1"/>
    <col min="7175" max="7175" width="11.109375" style="1" customWidth="1"/>
    <col min="7176" max="7176" width="10.6640625" style="1" customWidth="1"/>
    <col min="7177" max="7177" width="9.5546875" style="1" customWidth="1"/>
    <col min="7178" max="7178" width="11" style="1" customWidth="1"/>
    <col min="7179" max="7179" width="10.6640625" style="1" customWidth="1"/>
    <col min="7180" max="7180" width="11.6640625" style="1" customWidth="1"/>
    <col min="7181" max="7181" width="12.33203125" style="1" customWidth="1"/>
    <col min="7182" max="7182" width="11" style="1" customWidth="1"/>
    <col min="7183" max="7424" width="12.88671875" style="1"/>
    <col min="7425" max="7425" width="6.6640625" style="1" customWidth="1"/>
    <col min="7426" max="7426" width="25" style="1" customWidth="1"/>
    <col min="7427" max="7427" width="10" style="1" customWidth="1"/>
    <col min="7428" max="7428" width="10.6640625" style="1" customWidth="1"/>
    <col min="7429" max="7429" width="10.88671875" style="1" customWidth="1"/>
    <col min="7430" max="7430" width="10.6640625" style="1" customWidth="1"/>
    <col min="7431" max="7431" width="11.109375" style="1" customWidth="1"/>
    <col min="7432" max="7432" width="10.6640625" style="1" customWidth="1"/>
    <col min="7433" max="7433" width="9.5546875" style="1" customWidth="1"/>
    <col min="7434" max="7434" width="11" style="1" customWidth="1"/>
    <col min="7435" max="7435" width="10.6640625" style="1" customWidth="1"/>
    <col min="7436" max="7436" width="11.6640625" style="1" customWidth="1"/>
    <col min="7437" max="7437" width="12.33203125" style="1" customWidth="1"/>
    <col min="7438" max="7438" width="11" style="1" customWidth="1"/>
    <col min="7439" max="7680" width="12.88671875" style="1"/>
    <col min="7681" max="7681" width="6.6640625" style="1" customWidth="1"/>
    <col min="7682" max="7682" width="25" style="1" customWidth="1"/>
    <col min="7683" max="7683" width="10" style="1" customWidth="1"/>
    <col min="7684" max="7684" width="10.6640625" style="1" customWidth="1"/>
    <col min="7685" max="7685" width="10.88671875" style="1" customWidth="1"/>
    <col min="7686" max="7686" width="10.6640625" style="1" customWidth="1"/>
    <col min="7687" max="7687" width="11.109375" style="1" customWidth="1"/>
    <col min="7688" max="7688" width="10.6640625" style="1" customWidth="1"/>
    <col min="7689" max="7689" width="9.5546875" style="1" customWidth="1"/>
    <col min="7690" max="7690" width="11" style="1" customWidth="1"/>
    <col min="7691" max="7691" width="10.6640625" style="1" customWidth="1"/>
    <col min="7692" max="7692" width="11.6640625" style="1" customWidth="1"/>
    <col min="7693" max="7693" width="12.33203125" style="1" customWidth="1"/>
    <col min="7694" max="7694" width="11" style="1" customWidth="1"/>
    <col min="7695" max="7936" width="12.88671875" style="1"/>
    <col min="7937" max="7937" width="6.6640625" style="1" customWidth="1"/>
    <col min="7938" max="7938" width="25" style="1" customWidth="1"/>
    <col min="7939" max="7939" width="10" style="1" customWidth="1"/>
    <col min="7940" max="7940" width="10.6640625" style="1" customWidth="1"/>
    <col min="7941" max="7941" width="10.88671875" style="1" customWidth="1"/>
    <col min="7942" max="7942" width="10.6640625" style="1" customWidth="1"/>
    <col min="7943" max="7943" width="11.109375" style="1" customWidth="1"/>
    <col min="7944" max="7944" width="10.6640625" style="1" customWidth="1"/>
    <col min="7945" max="7945" width="9.5546875" style="1" customWidth="1"/>
    <col min="7946" max="7946" width="11" style="1" customWidth="1"/>
    <col min="7947" max="7947" width="10.6640625" style="1" customWidth="1"/>
    <col min="7948" max="7948" width="11.6640625" style="1" customWidth="1"/>
    <col min="7949" max="7949" width="12.33203125" style="1" customWidth="1"/>
    <col min="7950" max="7950" width="11" style="1" customWidth="1"/>
    <col min="7951" max="8192" width="12.88671875" style="1"/>
    <col min="8193" max="8193" width="6.6640625" style="1" customWidth="1"/>
    <col min="8194" max="8194" width="25" style="1" customWidth="1"/>
    <col min="8195" max="8195" width="10" style="1" customWidth="1"/>
    <col min="8196" max="8196" width="10.6640625" style="1" customWidth="1"/>
    <col min="8197" max="8197" width="10.88671875" style="1" customWidth="1"/>
    <col min="8198" max="8198" width="10.6640625" style="1" customWidth="1"/>
    <col min="8199" max="8199" width="11.109375" style="1" customWidth="1"/>
    <col min="8200" max="8200" width="10.6640625" style="1" customWidth="1"/>
    <col min="8201" max="8201" width="9.5546875" style="1" customWidth="1"/>
    <col min="8202" max="8202" width="11" style="1" customWidth="1"/>
    <col min="8203" max="8203" width="10.6640625" style="1" customWidth="1"/>
    <col min="8204" max="8204" width="11.6640625" style="1" customWidth="1"/>
    <col min="8205" max="8205" width="12.33203125" style="1" customWidth="1"/>
    <col min="8206" max="8206" width="11" style="1" customWidth="1"/>
    <col min="8207" max="8448" width="12.88671875" style="1"/>
    <col min="8449" max="8449" width="6.6640625" style="1" customWidth="1"/>
    <col min="8450" max="8450" width="25" style="1" customWidth="1"/>
    <col min="8451" max="8451" width="10" style="1" customWidth="1"/>
    <col min="8452" max="8452" width="10.6640625" style="1" customWidth="1"/>
    <col min="8453" max="8453" width="10.88671875" style="1" customWidth="1"/>
    <col min="8454" max="8454" width="10.6640625" style="1" customWidth="1"/>
    <col min="8455" max="8455" width="11.109375" style="1" customWidth="1"/>
    <col min="8456" max="8456" width="10.6640625" style="1" customWidth="1"/>
    <col min="8457" max="8457" width="9.5546875" style="1" customWidth="1"/>
    <col min="8458" max="8458" width="11" style="1" customWidth="1"/>
    <col min="8459" max="8459" width="10.6640625" style="1" customWidth="1"/>
    <col min="8460" max="8460" width="11.6640625" style="1" customWidth="1"/>
    <col min="8461" max="8461" width="12.33203125" style="1" customWidth="1"/>
    <col min="8462" max="8462" width="11" style="1" customWidth="1"/>
    <col min="8463" max="8704" width="12.88671875" style="1"/>
    <col min="8705" max="8705" width="6.6640625" style="1" customWidth="1"/>
    <col min="8706" max="8706" width="25" style="1" customWidth="1"/>
    <col min="8707" max="8707" width="10" style="1" customWidth="1"/>
    <col min="8708" max="8708" width="10.6640625" style="1" customWidth="1"/>
    <col min="8709" max="8709" width="10.88671875" style="1" customWidth="1"/>
    <col min="8710" max="8710" width="10.6640625" style="1" customWidth="1"/>
    <col min="8711" max="8711" width="11.109375" style="1" customWidth="1"/>
    <col min="8712" max="8712" width="10.6640625" style="1" customWidth="1"/>
    <col min="8713" max="8713" width="9.5546875" style="1" customWidth="1"/>
    <col min="8714" max="8714" width="11" style="1" customWidth="1"/>
    <col min="8715" max="8715" width="10.6640625" style="1" customWidth="1"/>
    <col min="8716" max="8716" width="11.6640625" style="1" customWidth="1"/>
    <col min="8717" max="8717" width="12.33203125" style="1" customWidth="1"/>
    <col min="8718" max="8718" width="11" style="1" customWidth="1"/>
    <col min="8719" max="8960" width="12.88671875" style="1"/>
    <col min="8961" max="8961" width="6.6640625" style="1" customWidth="1"/>
    <col min="8962" max="8962" width="25" style="1" customWidth="1"/>
    <col min="8963" max="8963" width="10" style="1" customWidth="1"/>
    <col min="8964" max="8964" width="10.6640625" style="1" customWidth="1"/>
    <col min="8965" max="8965" width="10.88671875" style="1" customWidth="1"/>
    <col min="8966" max="8966" width="10.6640625" style="1" customWidth="1"/>
    <col min="8967" max="8967" width="11.109375" style="1" customWidth="1"/>
    <col min="8968" max="8968" width="10.6640625" style="1" customWidth="1"/>
    <col min="8969" max="8969" width="9.5546875" style="1" customWidth="1"/>
    <col min="8970" max="8970" width="11" style="1" customWidth="1"/>
    <col min="8971" max="8971" width="10.6640625" style="1" customWidth="1"/>
    <col min="8972" max="8972" width="11.6640625" style="1" customWidth="1"/>
    <col min="8973" max="8973" width="12.33203125" style="1" customWidth="1"/>
    <col min="8974" max="8974" width="11" style="1" customWidth="1"/>
    <col min="8975" max="9216" width="12.88671875" style="1"/>
    <col min="9217" max="9217" width="6.6640625" style="1" customWidth="1"/>
    <col min="9218" max="9218" width="25" style="1" customWidth="1"/>
    <col min="9219" max="9219" width="10" style="1" customWidth="1"/>
    <col min="9220" max="9220" width="10.6640625" style="1" customWidth="1"/>
    <col min="9221" max="9221" width="10.88671875" style="1" customWidth="1"/>
    <col min="9222" max="9222" width="10.6640625" style="1" customWidth="1"/>
    <col min="9223" max="9223" width="11.109375" style="1" customWidth="1"/>
    <col min="9224" max="9224" width="10.6640625" style="1" customWidth="1"/>
    <col min="9225" max="9225" width="9.5546875" style="1" customWidth="1"/>
    <col min="9226" max="9226" width="11" style="1" customWidth="1"/>
    <col min="9227" max="9227" width="10.6640625" style="1" customWidth="1"/>
    <col min="9228" max="9228" width="11.6640625" style="1" customWidth="1"/>
    <col min="9229" max="9229" width="12.33203125" style="1" customWidth="1"/>
    <col min="9230" max="9230" width="11" style="1" customWidth="1"/>
    <col min="9231" max="9472" width="12.88671875" style="1"/>
    <col min="9473" max="9473" width="6.6640625" style="1" customWidth="1"/>
    <col min="9474" max="9474" width="25" style="1" customWidth="1"/>
    <col min="9475" max="9475" width="10" style="1" customWidth="1"/>
    <col min="9476" max="9476" width="10.6640625" style="1" customWidth="1"/>
    <col min="9477" max="9477" width="10.88671875" style="1" customWidth="1"/>
    <col min="9478" max="9478" width="10.6640625" style="1" customWidth="1"/>
    <col min="9479" max="9479" width="11.109375" style="1" customWidth="1"/>
    <col min="9480" max="9480" width="10.6640625" style="1" customWidth="1"/>
    <col min="9481" max="9481" width="9.5546875" style="1" customWidth="1"/>
    <col min="9482" max="9482" width="11" style="1" customWidth="1"/>
    <col min="9483" max="9483" width="10.6640625" style="1" customWidth="1"/>
    <col min="9484" max="9484" width="11.6640625" style="1" customWidth="1"/>
    <col min="9485" max="9485" width="12.33203125" style="1" customWidth="1"/>
    <col min="9486" max="9486" width="11" style="1" customWidth="1"/>
    <col min="9487" max="9728" width="12.88671875" style="1"/>
    <col min="9729" max="9729" width="6.6640625" style="1" customWidth="1"/>
    <col min="9730" max="9730" width="25" style="1" customWidth="1"/>
    <col min="9731" max="9731" width="10" style="1" customWidth="1"/>
    <col min="9732" max="9732" width="10.6640625" style="1" customWidth="1"/>
    <col min="9733" max="9733" width="10.88671875" style="1" customWidth="1"/>
    <col min="9734" max="9734" width="10.6640625" style="1" customWidth="1"/>
    <col min="9735" max="9735" width="11.109375" style="1" customWidth="1"/>
    <col min="9736" max="9736" width="10.6640625" style="1" customWidth="1"/>
    <col min="9737" max="9737" width="9.5546875" style="1" customWidth="1"/>
    <col min="9738" max="9738" width="11" style="1" customWidth="1"/>
    <col min="9739" max="9739" width="10.6640625" style="1" customWidth="1"/>
    <col min="9740" max="9740" width="11.6640625" style="1" customWidth="1"/>
    <col min="9741" max="9741" width="12.33203125" style="1" customWidth="1"/>
    <col min="9742" max="9742" width="11" style="1" customWidth="1"/>
    <col min="9743" max="9984" width="12.88671875" style="1"/>
    <col min="9985" max="9985" width="6.6640625" style="1" customWidth="1"/>
    <col min="9986" max="9986" width="25" style="1" customWidth="1"/>
    <col min="9987" max="9987" width="10" style="1" customWidth="1"/>
    <col min="9988" max="9988" width="10.6640625" style="1" customWidth="1"/>
    <col min="9989" max="9989" width="10.88671875" style="1" customWidth="1"/>
    <col min="9990" max="9990" width="10.6640625" style="1" customWidth="1"/>
    <col min="9991" max="9991" width="11.109375" style="1" customWidth="1"/>
    <col min="9992" max="9992" width="10.6640625" style="1" customWidth="1"/>
    <col min="9993" max="9993" width="9.5546875" style="1" customWidth="1"/>
    <col min="9994" max="9994" width="11" style="1" customWidth="1"/>
    <col min="9995" max="9995" width="10.6640625" style="1" customWidth="1"/>
    <col min="9996" max="9996" width="11.6640625" style="1" customWidth="1"/>
    <col min="9997" max="9997" width="12.33203125" style="1" customWidth="1"/>
    <col min="9998" max="9998" width="11" style="1" customWidth="1"/>
    <col min="9999" max="10240" width="12.88671875" style="1"/>
    <col min="10241" max="10241" width="6.6640625" style="1" customWidth="1"/>
    <col min="10242" max="10242" width="25" style="1" customWidth="1"/>
    <col min="10243" max="10243" width="10" style="1" customWidth="1"/>
    <col min="10244" max="10244" width="10.6640625" style="1" customWidth="1"/>
    <col min="10245" max="10245" width="10.88671875" style="1" customWidth="1"/>
    <col min="10246" max="10246" width="10.6640625" style="1" customWidth="1"/>
    <col min="10247" max="10247" width="11.109375" style="1" customWidth="1"/>
    <col min="10248" max="10248" width="10.6640625" style="1" customWidth="1"/>
    <col min="10249" max="10249" width="9.5546875" style="1" customWidth="1"/>
    <col min="10250" max="10250" width="11" style="1" customWidth="1"/>
    <col min="10251" max="10251" width="10.6640625" style="1" customWidth="1"/>
    <col min="10252" max="10252" width="11.6640625" style="1" customWidth="1"/>
    <col min="10253" max="10253" width="12.33203125" style="1" customWidth="1"/>
    <col min="10254" max="10254" width="11" style="1" customWidth="1"/>
    <col min="10255" max="10496" width="12.88671875" style="1"/>
    <col min="10497" max="10497" width="6.6640625" style="1" customWidth="1"/>
    <col min="10498" max="10498" width="25" style="1" customWidth="1"/>
    <col min="10499" max="10499" width="10" style="1" customWidth="1"/>
    <col min="10500" max="10500" width="10.6640625" style="1" customWidth="1"/>
    <col min="10501" max="10501" width="10.88671875" style="1" customWidth="1"/>
    <col min="10502" max="10502" width="10.6640625" style="1" customWidth="1"/>
    <col min="10503" max="10503" width="11.109375" style="1" customWidth="1"/>
    <col min="10504" max="10504" width="10.6640625" style="1" customWidth="1"/>
    <col min="10505" max="10505" width="9.5546875" style="1" customWidth="1"/>
    <col min="10506" max="10506" width="11" style="1" customWidth="1"/>
    <col min="10507" max="10507" width="10.6640625" style="1" customWidth="1"/>
    <col min="10508" max="10508" width="11.6640625" style="1" customWidth="1"/>
    <col min="10509" max="10509" width="12.33203125" style="1" customWidth="1"/>
    <col min="10510" max="10510" width="11" style="1" customWidth="1"/>
    <col min="10511" max="10752" width="12.88671875" style="1"/>
    <col min="10753" max="10753" width="6.6640625" style="1" customWidth="1"/>
    <col min="10754" max="10754" width="25" style="1" customWidth="1"/>
    <col min="10755" max="10755" width="10" style="1" customWidth="1"/>
    <col min="10756" max="10756" width="10.6640625" style="1" customWidth="1"/>
    <col min="10757" max="10757" width="10.88671875" style="1" customWidth="1"/>
    <col min="10758" max="10758" width="10.6640625" style="1" customWidth="1"/>
    <col min="10759" max="10759" width="11.109375" style="1" customWidth="1"/>
    <col min="10760" max="10760" width="10.6640625" style="1" customWidth="1"/>
    <col min="10761" max="10761" width="9.5546875" style="1" customWidth="1"/>
    <col min="10762" max="10762" width="11" style="1" customWidth="1"/>
    <col min="10763" max="10763" width="10.6640625" style="1" customWidth="1"/>
    <col min="10764" max="10764" width="11.6640625" style="1" customWidth="1"/>
    <col min="10765" max="10765" width="12.33203125" style="1" customWidth="1"/>
    <col min="10766" max="10766" width="11" style="1" customWidth="1"/>
    <col min="10767" max="11008" width="12.88671875" style="1"/>
    <col min="11009" max="11009" width="6.6640625" style="1" customWidth="1"/>
    <col min="11010" max="11010" width="25" style="1" customWidth="1"/>
    <col min="11011" max="11011" width="10" style="1" customWidth="1"/>
    <col min="11012" max="11012" width="10.6640625" style="1" customWidth="1"/>
    <col min="11013" max="11013" width="10.88671875" style="1" customWidth="1"/>
    <col min="11014" max="11014" width="10.6640625" style="1" customWidth="1"/>
    <col min="11015" max="11015" width="11.109375" style="1" customWidth="1"/>
    <col min="11016" max="11016" width="10.6640625" style="1" customWidth="1"/>
    <col min="11017" max="11017" width="9.5546875" style="1" customWidth="1"/>
    <col min="11018" max="11018" width="11" style="1" customWidth="1"/>
    <col min="11019" max="11019" width="10.6640625" style="1" customWidth="1"/>
    <col min="11020" max="11020" width="11.6640625" style="1" customWidth="1"/>
    <col min="11021" max="11021" width="12.33203125" style="1" customWidth="1"/>
    <col min="11022" max="11022" width="11" style="1" customWidth="1"/>
    <col min="11023" max="11264" width="12.88671875" style="1"/>
    <col min="11265" max="11265" width="6.6640625" style="1" customWidth="1"/>
    <col min="11266" max="11266" width="25" style="1" customWidth="1"/>
    <col min="11267" max="11267" width="10" style="1" customWidth="1"/>
    <col min="11268" max="11268" width="10.6640625" style="1" customWidth="1"/>
    <col min="11269" max="11269" width="10.88671875" style="1" customWidth="1"/>
    <col min="11270" max="11270" width="10.6640625" style="1" customWidth="1"/>
    <col min="11271" max="11271" width="11.109375" style="1" customWidth="1"/>
    <col min="11272" max="11272" width="10.6640625" style="1" customWidth="1"/>
    <col min="11273" max="11273" width="9.5546875" style="1" customWidth="1"/>
    <col min="11274" max="11274" width="11" style="1" customWidth="1"/>
    <col min="11275" max="11275" width="10.6640625" style="1" customWidth="1"/>
    <col min="11276" max="11276" width="11.6640625" style="1" customWidth="1"/>
    <col min="11277" max="11277" width="12.33203125" style="1" customWidth="1"/>
    <col min="11278" max="11278" width="11" style="1" customWidth="1"/>
    <col min="11279" max="11520" width="12.88671875" style="1"/>
    <col min="11521" max="11521" width="6.6640625" style="1" customWidth="1"/>
    <col min="11522" max="11522" width="25" style="1" customWidth="1"/>
    <col min="11523" max="11523" width="10" style="1" customWidth="1"/>
    <col min="11524" max="11524" width="10.6640625" style="1" customWidth="1"/>
    <col min="11525" max="11525" width="10.88671875" style="1" customWidth="1"/>
    <col min="11526" max="11526" width="10.6640625" style="1" customWidth="1"/>
    <col min="11527" max="11527" width="11.109375" style="1" customWidth="1"/>
    <col min="11528" max="11528" width="10.6640625" style="1" customWidth="1"/>
    <col min="11529" max="11529" width="9.5546875" style="1" customWidth="1"/>
    <col min="11530" max="11530" width="11" style="1" customWidth="1"/>
    <col min="11531" max="11531" width="10.6640625" style="1" customWidth="1"/>
    <col min="11532" max="11532" width="11.6640625" style="1" customWidth="1"/>
    <col min="11533" max="11533" width="12.33203125" style="1" customWidth="1"/>
    <col min="11534" max="11534" width="11" style="1" customWidth="1"/>
    <col min="11535" max="11776" width="12.88671875" style="1"/>
    <col min="11777" max="11777" width="6.6640625" style="1" customWidth="1"/>
    <col min="11778" max="11778" width="25" style="1" customWidth="1"/>
    <col min="11779" max="11779" width="10" style="1" customWidth="1"/>
    <col min="11780" max="11780" width="10.6640625" style="1" customWidth="1"/>
    <col min="11781" max="11781" width="10.88671875" style="1" customWidth="1"/>
    <col min="11782" max="11782" width="10.6640625" style="1" customWidth="1"/>
    <col min="11783" max="11783" width="11.109375" style="1" customWidth="1"/>
    <col min="11784" max="11784" width="10.6640625" style="1" customWidth="1"/>
    <col min="11785" max="11785" width="9.5546875" style="1" customWidth="1"/>
    <col min="11786" max="11786" width="11" style="1" customWidth="1"/>
    <col min="11787" max="11787" width="10.6640625" style="1" customWidth="1"/>
    <col min="11788" max="11788" width="11.6640625" style="1" customWidth="1"/>
    <col min="11789" max="11789" width="12.33203125" style="1" customWidth="1"/>
    <col min="11790" max="11790" width="11" style="1" customWidth="1"/>
    <col min="11791" max="12032" width="12.88671875" style="1"/>
    <col min="12033" max="12033" width="6.6640625" style="1" customWidth="1"/>
    <col min="12034" max="12034" width="25" style="1" customWidth="1"/>
    <col min="12035" max="12035" width="10" style="1" customWidth="1"/>
    <col min="12036" max="12036" width="10.6640625" style="1" customWidth="1"/>
    <col min="12037" max="12037" width="10.88671875" style="1" customWidth="1"/>
    <col min="12038" max="12038" width="10.6640625" style="1" customWidth="1"/>
    <col min="12039" max="12039" width="11.109375" style="1" customWidth="1"/>
    <col min="12040" max="12040" width="10.6640625" style="1" customWidth="1"/>
    <col min="12041" max="12041" width="9.5546875" style="1" customWidth="1"/>
    <col min="12042" max="12042" width="11" style="1" customWidth="1"/>
    <col min="12043" max="12043" width="10.6640625" style="1" customWidth="1"/>
    <col min="12044" max="12044" width="11.6640625" style="1" customWidth="1"/>
    <col min="12045" max="12045" width="12.33203125" style="1" customWidth="1"/>
    <col min="12046" max="12046" width="11" style="1" customWidth="1"/>
    <col min="12047" max="12288" width="12.88671875" style="1"/>
    <col min="12289" max="12289" width="6.6640625" style="1" customWidth="1"/>
    <col min="12290" max="12290" width="25" style="1" customWidth="1"/>
    <col min="12291" max="12291" width="10" style="1" customWidth="1"/>
    <col min="12292" max="12292" width="10.6640625" style="1" customWidth="1"/>
    <col min="12293" max="12293" width="10.88671875" style="1" customWidth="1"/>
    <col min="12294" max="12294" width="10.6640625" style="1" customWidth="1"/>
    <col min="12295" max="12295" width="11.109375" style="1" customWidth="1"/>
    <col min="12296" max="12296" width="10.6640625" style="1" customWidth="1"/>
    <col min="12297" max="12297" width="9.5546875" style="1" customWidth="1"/>
    <col min="12298" max="12298" width="11" style="1" customWidth="1"/>
    <col min="12299" max="12299" width="10.6640625" style="1" customWidth="1"/>
    <col min="12300" max="12300" width="11.6640625" style="1" customWidth="1"/>
    <col min="12301" max="12301" width="12.33203125" style="1" customWidth="1"/>
    <col min="12302" max="12302" width="11" style="1" customWidth="1"/>
    <col min="12303" max="12544" width="12.88671875" style="1"/>
    <col min="12545" max="12545" width="6.6640625" style="1" customWidth="1"/>
    <col min="12546" max="12546" width="25" style="1" customWidth="1"/>
    <col min="12547" max="12547" width="10" style="1" customWidth="1"/>
    <col min="12548" max="12548" width="10.6640625" style="1" customWidth="1"/>
    <col min="12549" max="12549" width="10.88671875" style="1" customWidth="1"/>
    <col min="12550" max="12550" width="10.6640625" style="1" customWidth="1"/>
    <col min="12551" max="12551" width="11.109375" style="1" customWidth="1"/>
    <col min="12552" max="12552" width="10.6640625" style="1" customWidth="1"/>
    <col min="12553" max="12553" width="9.5546875" style="1" customWidth="1"/>
    <col min="12554" max="12554" width="11" style="1" customWidth="1"/>
    <col min="12555" max="12555" width="10.6640625" style="1" customWidth="1"/>
    <col min="12556" max="12556" width="11.6640625" style="1" customWidth="1"/>
    <col min="12557" max="12557" width="12.33203125" style="1" customWidth="1"/>
    <col min="12558" max="12558" width="11" style="1" customWidth="1"/>
    <col min="12559" max="12800" width="12.88671875" style="1"/>
    <col min="12801" max="12801" width="6.6640625" style="1" customWidth="1"/>
    <col min="12802" max="12802" width="25" style="1" customWidth="1"/>
    <col min="12803" max="12803" width="10" style="1" customWidth="1"/>
    <col min="12804" max="12804" width="10.6640625" style="1" customWidth="1"/>
    <col min="12805" max="12805" width="10.88671875" style="1" customWidth="1"/>
    <col min="12806" max="12806" width="10.6640625" style="1" customWidth="1"/>
    <col min="12807" max="12807" width="11.109375" style="1" customWidth="1"/>
    <col min="12808" max="12808" width="10.6640625" style="1" customWidth="1"/>
    <col min="12809" max="12809" width="9.5546875" style="1" customWidth="1"/>
    <col min="12810" max="12810" width="11" style="1" customWidth="1"/>
    <col min="12811" max="12811" width="10.6640625" style="1" customWidth="1"/>
    <col min="12812" max="12812" width="11.6640625" style="1" customWidth="1"/>
    <col min="12813" max="12813" width="12.33203125" style="1" customWidth="1"/>
    <col min="12814" max="12814" width="11" style="1" customWidth="1"/>
    <col min="12815" max="13056" width="12.88671875" style="1"/>
    <col min="13057" max="13057" width="6.6640625" style="1" customWidth="1"/>
    <col min="13058" max="13058" width="25" style="1" customWidth="1"/>
    <col min="13059" max="13059" width="10" style="1" customWidth="1"/>
    <col min="13060" max="13060" width="10.6640625" style="1" customWidth="1"/>
    <col min="13061" max="13061" width="10.88671875" style="1" customWidth="1"/>
    <col min="13062" max="13062" width="10.6640625" style="1" customWidth="1"/>
    <col min="13063" max="13063" width="11.109375" style="1" customWidth="1"/>
    <col min="13064" max="13064" width="10.6640625" style="1" customWidth="1"/>
    <col min="13065" max="13065" width="9.5546875" style="1" customWidth="1"/>
    <col min="13066" max="13066" width="11" style="1" customWidth="1"/>
    <col min="13067" max="13067" width="10.6640625" style="1" customWidth="1"/>
    <col min="13068" max="13068" width="11.6640625" style="1" customWidth="1"/>
    <col min="13069" max="13069" width="12.33203125" style="1" customWidth="1"/>
    <col min="13070" max="13070" width="11" style="1" customWidth="1"/>
    <col min="13071" max="13312" width="12.88671875" style="1"/>
    <col min="13313" max="13313" width="6.6640625" style="1" customWidth="1"/>
    <col min="13314" max="13314" width="25" style="1" customWidth="1"/>
    <col min="13315" max="13315" width="10" style="1" customWidth="1"/>
    <col min="13316" max="13316" width="10.6640625" style="1" customWidth="1"/>
    <col min="13317" max="13317" width="10.88671875" style="1" customWidth="1"/>
    <col min="13318" max="13318" width="10.6640625" style="1" customWidth="1"/>
    <col min="13319" max="13319" width="11.109375" style="1" customWidth="1"/>
    <col min="13320" max="13320" width="10.6640625" style="1" customWidth="1"/>
    <col min="13321" max="13321" width="9.5546875" style="1" customWidth="1"/>
    <col min="13322" max="13322" width="11" style="1" customWidth="1"/>
    <col min="13323" max="13323" width="10.6640625" style="1" customWidth="1"/>
    <col min="13324" max="13324" width="11.6640625" style="1" customWidth="1"/>
    <col min="13325" max="13325" width="12.33203125" style="1" customWidth="1"/>
    <col min="13326" max="13326" width="11" style="1" customWidth="1"/>
    <col min="13327" max="13568" width="12.88671875" style="1"/>
    <col min="13569" max="13569" width="6.6640625" style="1" customWidth="1"/>
    <col min="13570" max="13570" width="25" style="1" customWidth="1"/>
    <col min="13571" max="13571" width="10" style="1" customWidth="1"/>
    <col min="13572" max="13572" width="10.6640625" style="1" customWidth="1"/>
    <col min="13573" max="13573" width="10.88671875" style="1" customWidth="1"/>
    <col min="13574" max="13574" width="10.6640625" style="1" customWidth="1"/>
    <col min="13575" max="13575" width="11.109375" style="1" customWidth="1"/>
    <col min="13576" max="13576" width="10.6640625" style="1" customWidth="1"/>
    <col min="13577" max="13577" width="9.5546875" style="1" customWidth="1"/>
    <col min="13578" max="13578" width="11" style="1" customWidth="1"/>
    <col min="13579" max="13579" width="10.6640625" style="1" customWidth="1"/>
    <col min="13580" max="13580" width="11.6640625" style="1" customWidth="1"/>
    <col min="13581" max="13581" width="12.33203125" style="1" customWidth="1"/>
    <col min="13582" max="13582" width="11" style="1" customWidth="1"/>
    <col min="13583" max="13824" width="12.88671875" style="1"/>
    <col min="13825" max="13825" width="6.6640625" style="1" customWidth="1"/>
    <col min="13826" max="13826" width="25" style="1" customWidth="1"/>
    <col min="13827" max="13827" width="10" style="1" customWidth="1"/>
    <col min="13828" max="13828" width="10.6640625" style="1" customWidth="1"/>
    <col min="13829" max="13829" width="10.88671875" style="1" customWidth="1"/>
    <col min="13830" max="13830" width="10.6640625" style="1" customWidth="1"/>
    <col min="13831" max="13831" width="11.109375" style="1" customWidth="1"/>
    <col min="13832" max="13832" width="10.6640625" style="1" customWidth="1"/>
    <col min="13833" max="13833" width="9.5546875" style="1" customWidth="1"/>
    <col min="13834" max="13834" width="11" style="1" customWidth="1"/>
    <col min="13835" max="13835" width="10.6640625" style="1" customWidth="1"/>
    <col min="13836" max="13836" width="11.6640625" style="1" customWidth="1"/>
    <col min="13837" max="13837" width="12.33203125" style="1" customWidth="1"/>
    <col min="13838" max="13838" width="11" style="1" customWidth="1"/>
    <col min="13839" max="14080" width="12.88671875" style="1"/>
    <col min="14081" max="14081" width="6.6640625" style="1" customWidth="1"/>
    <col min="14082" max="14082" width="25" style="1" customWidth="1"/>
    <col min="14083" max="14083" width="10" style="1" customWidth="1"/>
    <col min="14084" max="14084" width="10.6640625" style="1" customWidth="1"/>
    <col min="14085" max="14085" width="10.88671875" style="1" customWidth="1"/>
    <col min="14086" max="14086" width="10.6640625" style="1" customWidth="1"/>
    <col min="14087" max="14087" width="11.109375" style="1" customWidth="1"/>
    <col min="14088" max="14088" width="10.6640625" style="1" customWidth="1"/>
    <col min="14089" max="14089" width="9.5546875" style="1" customWidth="1"/>
    <col min="14090" max="14090" width="11" style="1" customWidth="1"/>
    <col min="14091" max="14091" width="10.6640625" style="1" customWidth="1"/>
    <col min="14092" max="14092" width="11.6640625" style="1" customWidth="1"/>
    <col min="14093" max="14093" width="12.33203125" style="1" customWidth="1"/>
    <col min="14094" max="14094" width="11" style="1" customWidth="1"/>
    <col min="14095" max="14336" width="12.88671875" style="1"/>
    <col min="14337" max="14337" width="6.6640625" style="1" customWidth="1"/>
    <col min="14338" max="14338" width="25" style="1" customWidth="1"/>
    <col min="14339" max="14339" width="10" style="1" customWidth="1"/>
    <col min="14340" max="14340" width="10.6640625" style="1" customWidth="1"/>
    <col min="14341" max="14341" width="10.88671875" style="1" customWidth="1"/>
    <col min="14342" max="14342" width="10.6640625" style="1" customWidth="1"/>
    <col min="14343" max="14343" width="11.109375" style="1" customWidth="1"/>
    <col min="14344" max="14344" width="10.6640625" style="1" customWidth="1"/>
    <col min="14345" max="14345" width="9.5546875" style="1" customWidth="1"/>
    <col min="14346" max="14346" width="11" style="1" customWidth="1"/>
    <col min="14347" max="14347" width="10.6640625" style="1" customWidth="1"/>
    <col min="14348" max="14348" width="11.6640625" style="1" customWidth="1"/>
    <col min="14349" max="14349" width="12.33203125" style="1" customWidth="1"/>
    <col min="14350" max="14350" width="11" style="1" customWidth="1"/>
    <col min="14351" max="14592" width="12.88671875" style="1"/>
    <col min="14593" max="14593" width="6.6640625" style="1" customWidth="1"/>
    <col min="14594" max="14594" width="25" style="1" customWidth="1"/>
    <col min="14595" max="14595" width="10" style="1" customWidth="1"/>
    <col min="14596" max="14596" width="10.6640625" style="1" customWidth="1"/>
    <col min="14597" max="14597" width="10.88671875" style="1" customWidth="1"/>
    <col min="14598" max="14598" width="10.6640625" style="1" customWidth="1"/>
    <col min="14599" max="14599" width="11.109375" style="1" customWidth="1"/>
    <col min="14600" max="14600" width="10.6640625" style="1" customWidth="1"/>
    <col min="14601" max="14601" width="9.5546875" style="1" customWidth="1"/>
    <col min="14602" max="14602" width="11" style="1" customWidth="1"/>
    <col min="14603" max="14603" width="10.6640625" style="1" customWidth="1"/>
    <col min="14604" max="14604" width="11.6640625" style="1" customWidth="1"/>
    <col min="14605" max="14605" width="12.33203125" style="1" customWidth="1"/>
    <col min="14606" max="14606" width="11" style="1" customWidth="1"/>
    <col min="14607" max="14848" width="12.88671875" style="1"/>
    <col min="14849" max="14849" width="6.6640625" style="1" customWidth="1"/>
    <col min="14850" max="14850" width="25" style="1" customWidth="1"/>
    <col min="14851" max="14851" width="10" style="1" customWidth="1"/>
    <col min="14852" max="14852" width="10.6640625" style="1" customWidth="1"/>
    <col min="14853" max="14853" width="10.88671875" style="1" customWidth="1"/>
    <col min="14854" max="14854" width="10.6640625" style="1" customWidth="1"/>
    <col min="14855" max="14855" width="11.109375" style="1" customWidth="1"/>
    <col min="14856" max="14856" width="10.6640625" style="1" customWidth="1"/>
    <col min="14857" max="14857" width="9.5546875" style="1" customWidth="1"/>
    <col min="14858" max="14858" width="11" style="1" customWidth="1"/>
    <col min="14859" max="14859" width="10.6640625" style="1" customWidth="1"/>
    <col min="14860" max="14860" width="11.6640625" style="1" customWidth="1"/>
    <col min="14861" max="14861" width="12.33203125" style="1" customWidth="1"/>
    <col min="14862" max="14862" width="11" style="1" customWidth="1"/>
    <col min="14863" max="15104" width="12.88671875" style="1"/>
    <col min="15105" max="15105" width="6.6640625" style="1" customWidth="1"/>
    <col min="15106" max="15106" width="25" style="1" customWidth="1"/>
    <col min="15107" max="15107" width="10" style="1" customWidth="1"/>
    <col min="15108" max="15108" width="10.6640625" style="1" customWidth="1"/>
    <col min="15109" max="15109" width="10.88671875" style="1" customWidth="1"/>
    <col min="15110" max="15110" width="10.6640625" style="1" customWidth="1"/>
    <col min="15111" max="15111" width="11.109375" style="1" customWidth="1"/>
    <col min="15112" max="15112" width="10.6640625" style="1" customWidth="1"/>
    <col min="15113" max="15113" width="9.5546875" style="1" customWidth="1"/>
    <col min="15114" max="15114" width="11" style="1" customWidth="1"/>
    <col min="15115" max="15115" width="10.6640625" style="1" customWidth="1"/>
    <col min="15116" max="15116" width="11.6640625" style="1" customWidth="1"/>
    <col min="15117" max="15117" width="12.33203125" style="1" customWidth="1"/>
    <col min="15118" max="15118" width="11" style="1" customWidth="1"/>
    <col min="15119" max="15360" width="12.88671875" style="1"/>
    <col min="15361" max="15361" width="6.6640625" style="1" customWidth="1"/>
    <col min="15362" max="15362" width="25" style="1" customWidth="1"/>
    <col min="15363" max="15363" width="10" style="1" customWidth="1"/>
    <col min="15364" max="15364" width="10.6640625" style="1" customWidth="1"/>
    <col min="15365" max="15365" width="10.88671875" style="1" customWidth="1"/>
    <col min="15366" max="15366" width="10.6640625" style="1" customWidth="1"/>
    <col min="15367" max="15367" width="11.109375" style="1" customWidth="1"/>
    <col min="15368" max="15368" width="10.6640625" style="1" customWidth="1"/>
    <col min="15369" max="15369" width="9.5546875" style="1" customWidth="1"/>
    <col min="15370" max="15370" width="11" style="1" customWidth="1"/>
    <col min="15371" max="15371" width="10.6640625" style="1" customWidth="1"/>
    <col min="15372" max="15372" width="11.6640625" style="1" customWidth="1"/>
    <col min="15373" max="15373" width="12.33203125" style="1" customWidth="1"/>
    <col min="15374" max="15374" width="11" style="1" customWidth="1"/>
    <col min="15375" max="15616" width="12.88671875" style="1"/>
    <col min="15617" max="15617" width="6.6640625" style="1" customWidth="1"/>
    <col min="15618" max="15618" width="25" style="1" customWidth="1"/>
    <col min="15619" max="15619" width="10" style="1" customWidth="1"/>
    <col min="15620" max="15620" width="10.6640625" style="1" customWidth="1"/>
    <col min="15621" max="15621" width="10.88671875" style="1" customWidth="1"/>
    <col min="15622" max="15622" width="10.6640625" style="1" customWidth="1"/>
    <col min="15623" max="15623" width="11.109375" style="1" customWidth="1"/>
    <col min="15624" max="15624" width="10.6640625" style="1" customWidth="1"/>
    <col min="15625" max="15625" width="9.5546875" style="1" customWidth="1"/>
    <col min="15626" max="15626" width="11" style="1" customWidth="1"/>
    <col min="15627" max="15627" width="10.6640625" style="1" customWidth="1"/>
    <col min="15628" max="15628" width="11.6640625" style="1" customWidth="1"/>
    <col min="15629" max="15629" width="12.33203125" style="1" customWidth="1"/>
    <col min="15630" max="15630" width="11" style="1" customWidth="1"/>
    <col min="15631" max="15872" width="12.88671875" style="1"/>
    <col min="15873" max="15873" width="6.6640625" style="1" customWidth="1"/>
    <col min="15874" max="15874" width="25" style="1" customWidth="1"/>
    <col min="15875" max="15875" width="10" style="1" customWidth="1"/>
    <col min="15876" max="15876" width="10.6640625" style="1" customWidth="1"/>
    <col min="15877" max="15877" width="10.88671875" style="1" customWidth="1"/>
    <col min="15878" max="15878" width="10.6640625" style="1" customWidth="1"/>
    <col min="15879" max="15879" width="11.109375" style="1" customWidth="1"/>
    <col min="15880" max="15880" width="10.6640625" style="1" customWidth="1"/>
    <col min="15881" max="15881" width="9.5546875" style="1" customWidth="1"/>
    <col min="15882" max="15882" width="11" style="1" customWidth="1"/>
    <col min="15883" max="15883" width="10.6640625" style="1" customWidth="1"/>
    <col min="15884" max="15884" width="11.6640625" style="1" customWidth="1"/>
    <col min="15885" max="15885" width="12.33203125" style="1" customWidth="1"/>
    <col min="15886" max="15886" width="11" style="1" customWidth="1"/>
    <col min="15887" max="16128" width="12.88671875" style="1"/>
    <col min="16129" max="16129" width="6.6640625" style="1" customWidth="1"/>
    <col min="16130" max="16130" width="25" style="1" customWidth="1"/>
    <col min="16131" max="16131" width="10" style="1" customWidth="1"/>
    <col min="16132" max="16132" width="10.6640625" style="1" customWidth="1"/>
    <col min="16133" max="16133" width="10.88671875" style="1" customWidth="1"/>
    <col min="16134" max="16134" width="10.6640625" style="1" customWidth="1"/>
    <col min="16135" max="16135" width="11.109375" style="1" customWidth="1"/>
    <col min="16136" max="16136" width="10.6640625" style="1" customWidth="1"/>
    <col min="16137" max="16137" width="9.5546875" style="1" customWidth="1"/>
    <col min="16138" max="16138" width="11" style="1" customWidth="1"/>
    <col min="16139" max="16139" width="10.6640625" style="1" customWidth="1"/>
    <col min="16140" max="16140" width="11.6640625" style="1" customWidth="1"/>
    <col min="16141" max="16141" width="12.33203125" style="1" customWidth="1"/>
    <col min="16142" max="16142" width="11" style="1" customWidth="1"/>
    <col min="16143" max="16384" width="12.88671875" style="1"/>
  </cols>
  <sheetData>
    <row r="1" spans="1:15" ht="21" customHeight="1" x14ac:dyDescent="0.3">
      <c r="A1" s="33" t="s">
        <v>67</v>
      </c>
      <c r="B1" s="33"/>
      <c r="C1" s="33"/>
      <c r="D1" s="32"/>
      <c r="E1" s="30"/>
      <c r="F1" s="31"/>
      <c r="G1" s="30"/>
      <c r="H1" s="30"/>
      <c r="I1" s="4"/>
      <c r="J1" s="4"/>
      <c r="K1" s="4"/>
      <c r="L1" s="29" t="s">
        <v>66</v>
      </c>
      <c r="M1" s="29"/>
      <c r="N1" s="29"/>
    </row>
    <row r="2" spans="1:15" ht="21" customHeight="1" x14ac:dyDescent="0.3">
      <c r="A2" s="28" t="s">
        <v>65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ht="18" customHeight="1" x14ac:dyDescent="0.3">
      <c r="A3" s="27" t="s">
        <v>64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5" ht="18" customHeight="1" x14ac:dyDescent="0.3">
      <c r="A4" s="27" t="s">
        <v>63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5" ht="19.5" customHeight="1" x14ac:dyDescent="0.35">
      <c r="A5" s="26"/>
      <c r="B5" s="26"/>
      <c r="C5" s="3"/>
      <c r="D5" s="3"/>
      <c r="E5" s="3"/>
      <c r="F5" s="4"/>
      <c r="G5" s="3"/>
      <c r="H5" s="3"/>
      <c r="L5" s="25" t="s">
        <v>62</v>
      </c>
      <c r="M5" s="25"/>
      <c r="N5" s="25"/>
    </row>
    <row r="6" spans="1:15" ht="30" customHeight="1" x14ac:dyDescent="0.3">
      <c r="A6" s="22" t="s">
        <v>61</v>
      </c>
      <c r="B6" s="23" t="s">
        <v>60</v>
      </c>
      <c r="C6" s="22" t="s">
        <v>55</v>
      </c>
      <c r="D6" s="22" t="s">
        <v>59</v>
      </c>
      <c r="E6" s="22"/>
      <c r="F6" s="22" t="s">
        <v>58</v>
      </c>
      <c r="G6" s="24"/>
      <c r="H6" s="24"/>
      <c r="I6" s="22" t="s">
        <v>57</v>
      </c>
      <c r="J6" s="24"/>
      <c r="K6" s="24"/>
      <c r="L6" s="22" t="s">
        <v>56</v>
      </c>
      <c r="M6" s="24"/>
      <c r="N6" s="24"/>
    </row>
    <row r="7" spans="1:15" ht="45.75" customHeight="1" x14ac:dyDescent="0.3">
      <c r="A7" s="22"/>
      <c r="B7" s="23"/>
      <c r="C7" s="22"/>
      <c r="D7" s="22" t="s">
        <v>54</v>
      </c>
      <c r="E7" s="22" t="s">
        <v>53</v>
      </c>
      <c r="F7" s="22" t="s">
        <v>55</v>
      </c>
      <c r="G7" s="22" t="s">
        <v>54</v>
      </c>
      <c r="H7" s="22" t="s">
        <v>53</v>
      </c>
      <c r="I7" s="22" t="s">
        <v>55</v>
      </c>
      <c r="J7" s="22" t="s">
        <v>54</v>
      </c>
      <c r="K7" s="22" t="s">
        <v>53</v>
      </c>
      <c r="L7" s="22" t="s">
        <v>55</v>
      </c>
      <c r="M7" s="22" t="s">
        <v>54</v>
      </c>
      <c r="N7" s="22" t="s">
        <v>53</v>
      </c>
    </row>
    <row r="8" spans="1:15" ht="37.5" customHeight="1" x14ac:dyDescent="0.3">
      <c r="A8" s="22"/>
      <c r="B8" s="23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 spans="1:15" s="3" customFormat="1" ht="27" customHeight="1" x14ac:dyDescent="0.35">
      <c r="A9" s="16"/>
      <c r="B9" s="21" t="s">
        <v>52</v>
      </c>
      <c r="C9" s="10">
        <f>SUBTOTAL(9,C10:C57)</f>
        <v>424197</v>
      </c>
      <c r="D9" s="10">
        <f>SUBTOTAL(9,D10:D57)</f>
        <v>361057</v>
      </c>
      <c r="E9" s="10">
        <f>SUBTOTAL(9,E10:E57)</f>
        <v>63140</v>
      </c>
      <c r="F9" s="10">
        <f>SUBTOTAL(9,F10:F57)</f>
        <v>14370</v>
      </c>
      <c r="G9" s="10">
        <f>SUBTOTAL(9,G10:G57)</f>
        <v>14370</v>
      </c>
      <c r="H9" s="10">
        <f>SUBTOTAL(9,H10:H57)</f>
        <v>0</v>
      </c>
      <c r="I9" s="10">
        <f>SUBTOTAL(9,I10:I57)</f>
        <v>217895</v>
      </c>
      <c r="J9" s="10">
        <f>SUBTOTAL(9,J10:J57)</f>
        <v>154755</v>
      </c>
      <c r="K9" s="10">
        <f>SUBTOTAL(9,K10:K57)</f>
        <v>63140</v>
      </c>
      <c r="L9" s="10">
        <f>SUBTOTAL(9,L10:L57)</f>
        <v>208197</v>
      </c>
      <c r="M9" s="10">
        <f>SUBTOTAL(9,M10:M57)</f>
        <v>208197</v>
      </c>
      <c r="N9" s="10">
        <f>SUBTOTAL(9,N10:N57)</f>
        <v>0</v>
      </c>
    </row>
    <row r="10" spans="1:15" s="3" customFormat="1" ht="27" customHeight="1" x14ac:dyDescent="0.35">
      <c r="A10" s="16" t="s">
        <v>51</v>
      </c>
      <c r="B10" s="13" t="s">
        <v>50</v>
      </c>
      <c r="C10" s="10">
        <f>SUBTOTAL(9,C11:C45)</f>
        <v>54136</v>
      </c>
      <c r="D10" s="10">
        <f>SUBTOTAL(9,D11:D45)</f>
        <v>8366</v>
      </c>
      <c r="E10" s="15">
        <f>SUBTOTAL(9,E11:E45)</f>
        <v>45770</v>
      </c>
      <c r="F10" s="10">
        <f>SUBTOTAL(9,F11:F45)</f>
        <v>2370</v>
      </c>
      <c r="G10" s="10">
        <f>SUBTOTAL(9,G11:G45)</f>
        <v>2370</v>
      </c>
      <c r="H10" s="15">
        <f>SUBTOTAL(9,H11:H45)</f>
        <v>0</v>
      </c>
      <c r="I10" s="15">
        <f>SUBTOTAL(9,I11:I45)</f>
        <v>61237</v>
      </c>
      <c r="J10" s="15">
        <f>SUBTOTAL(9,J11:J45)</f>
        <v>15467</v>
      </c>
      <c r="K10" s="15">
        <f>SUBTOTAL(9,K11:K45)</f>
        <v>45770</v>
      </c>
      <c r="L10" s="10">
        <f>SUBTOTAL(9,L11:L45)</f>
        <v>6794</v>
      </c>
      <c r="M10" s="10">
        <f>SUBTOTAL(9,M11:M45)</f>
        <v>6794</v>
      </c>
      <c r="N10" s="15">
        <f>SUBTOTAL(9,N11:N45)</f>
        <v>0</v>
      </c>
    </row>
    <row r="11" spans="1:15" s="3" customFormat="1" ht="27" customHeight="1" x14ac:dyDescent="0.35">
      <c r="A11" s="17">
        <v>1</v>
      </c>
      <c r="B11" s="11" t="s">
        <v>49</v>
      </c>
      <c r="C11" s="9">
        <f>D11+E11</f>
        <v>1427</v>
      </c>
      <c r="D11" s="9">
        <f>G11+J11+M11</f>
        <v>1427</v>
      </c>
      <c r="E11" s="9">
        <f>H11+K11+N11</f>
        <v>0</v>
      </c>
      <c r="F11" s="9">
        <f>G11+H11</f>
        <v>1427</v>
      </c>
      <c r="G11" s="9">
        <f>'[3]QĐ UBND'!$G$13</f>
        <v>1427</v>
      </c>
      <c r="H11" s="9"/>
      <c r="I11" s="9">
        <f>J11+K11</f>
        <v>0</v>
      </c>
      <c r="J11" s="9"/>
      <c r="K11" s="9"/>
      <c r="L11" s="9"/>
      <c r="M11" s="9"/>
      <c r="N11" s="9"/>
    </row>
    <row r="12" spans="1:15" s="3" customFormat="1" ht="27" customHeight="1" x14ac:dyDescent="0.35">
      <c r="A12" s="17">
        <v>2</v>
      </c>
      <c r="B12" s="11" t="s">
        <v>48</v>
      </c>
      <c r="C12" s="9">
        <f>D12+E12</f>
        <v>943</v>
      </c>
      <c r="D12" s="9">
        <f>G12+J12+M12</f>
        <v>943</v>
      </c>
      <c r="E12" s="9"/>
      <c r="F12" s="9">
        <f>G12+H12</f>
        <v>943</v>
      </c>
      <c r="G12" s="9">
        <f>'[3]QĐ UBND'!$G$14</f>
        <v>943</v>
      </c>
      <c r="H12" s="9"/>
      <c r="I12" s="9">
        <f>J12+K12</f>
        <v>0</v>
      </c>
      <c r="J12" s="9"/>
      <c r="K12" s="9"/>
      <c r="L12" s="9"/>
      <c r="M12" s="9"/>
      <c r="N12" s="9"/>
      <c r="O12" s="20"/>
    </row>
    <row r="13" spans="1:15" s="3" customFormat="1" ht="27" customHeight="1" x14ac:dyDescent="0.35">
      <c r="A13" s="17">
        <v>2</v>
      </c>
      <c r="B13" s="11" t="s">
        <v>47</v>
      </c>
      <c r="C13" s="9">
        <f>D13+E13</f>
        <v>5996</v>
      </c>
      <c r="D13" s="9">
        <f>G13+J13+M13</f>
        <v>5996</v>
      </c>
      <c r="E13" s="9">
        <f>H13+K13+N13</f>
        <v>0</v>
      </c>
      <c r="F13" s="9">
        <f>G13+H13</f>
        <v>0</v>
      </c>
      <c r="G13" s="9"/>
      <c r="H13" s="9"/>
      <c r="I13" s="9">
        <f>J13+K13</f>
        <v>0</v>
      </c>
      <c r="J13" s="9"/>
      <c r="K13" s="9"/>
      <c r="L13" s="9">
        <f>M13+N13</f>
        <v>5996</v>
      </c>
      <c r="M13" s="9">
        <f>[1]QĐ!$AE$31</f>
        <v>5996</v>
      </c>
      <c r="N13" s="9"/>
    </row>
    <row r="14" spans="1:15" s="3" customFormat="1" ht="27" customHeight="1" x14ac:dyDescent="0.35">
      <c r="A14" s="17">
        <v>3</v>
      </c>
      <c r="B14" s="11" t="s">
        <v>46</v>
      </c>
      <c r="C14" s="9">
        <f>D14+E14</f>
        <v>0</v>
      </c>
      <c r="D14" s="9">
        <f>G14+J14+M14</f>
        <v>0</v>
      </c>
      <c r="E14" s="9">
        <f>H14+K14+N14</f>
        <v>0</v>
      </c>
      <c r="F14" s="9">
        <f>G14+H14</f>
        <v>0</v>
      </c>
      <c r="G14" s="9"/>
      <c r="H14" s="9"/>
      <c r="I14" s="9">
        <f>J14+K14</f>
        <v>0</v>
      </c>
      <c r="J14" s="9"/>
      <c r="K14" s="9"/>
      <c r="L14" s="9">
        <f>M14+N14</f>
        <v>0</v>
      </c>
      <c r="M14" s="9"/>
      <c r="N14" s="9"/>
    </row>
    <row r="15" spans="1:15" s="3" customFormat="1" ht="27" customHeight="1" x14ac:dyDescent="0.35">
      <c r="A15" s="17">
        <v>4</v>
      </c>
      <c r="B15" s="11" t="s">
        <v>45</v>
      </c>
      <c r="C15" s="9">
        <f>D15+E15</f>
        <v>0</v>
      </c>
      <c r="D15" s="9">
        <f>G15+J15+M15</f>
        <v>0</v>
      </c>
      <c r="E15" s="9">
        <f>H15+K15+N15</f>
        <v>0</v>
      </c>
      <c r="F15" s="9">
        <f>G15+H15</f>
        <v>0</v>
      </c>
      <c r="G15" s="9"/>
      <c r="H15" s="9"/>
      <c r="I15" s="9">
        <f>J15+K15</f>
        <v>0</v>
      </c>
      <c r="J15" s="9"/>
      <c r="K15" s="9"/>
      <c r="L15" s="9">
        <f>M15+N15</f>
        <v>0</v>
      </c>
      <c r="M15" s="9"/>
      <c r="N15" s="9"/>
    </row>
    <row r="16" spans="1:15" s="3" customFormat="1" ht="27" customHeight="1" x14ac:dyDescent="0.35">
      <c r="A16" s="17">
        <v>5</v>
      </c>
      <c r="B16" s="11" t="s">
        <v>44</v>
      </c>
      <c r="C16" s="9">
        <f>D16+E16</f>
        <v>8100</v>
      </c>
      <c r="D16" s="9"/>
      <c r="E16" s="9">
        <f>H16+K16+N16</f>
        <v>8100</v>
      </c>
      <c r="F16" s="9">
        <f>G16+H16</f>
        <v>0</v>
      </c>
      <c r="G16" s="9"/>
      <c r="H16" s="9"/>
      <c r="I16" s="9">
        <f>J16+K16</f>
        <v>8100</v>
      </c>
      <c r="J16" s="9"/>
      <c r="K16" s="9">
        <f>8000+100</f>
        <v>8100</v>
      </c>
      <c r="L16" s="9">
        <f>M16+N16</f>
        <v>0</v>
      </c>
      <c r="M16" s="9"/>
      <c r="N16" s="9"/>
    </row>
    <row r="17" spans="1:14" s="3" customFormat="1" ht="27" customHeight="1" x14ac:dyDescent="0.35">
      <c r="A17" s="17">
        <v>6</v>
      </c>
      <c r="B17" s="11" t="s">
        <v>43</v>
      </c>
      <c r="C17" s="9">
        <f>D17+E17</f>
        <v>4500</v>
      </c>
      <c r="D17" s="9"/>
      <c r="E17" s="9">
        <f>H17+K17+N17</f>
        <v>4500</v>
      </c>
      <c r="F17" s="9"/>
      <c r="G17" s="9"/>
      <c r="H17" s="9"/>
      <c r="I17" s="9">
        <f>J17+K17</f>
        <v>4500</v>
      </c>
      <c r="J17" s="9"/>
      <c r="K17" s="9">
        <v>4500</v>
      </c>
      <c r="L17" s="9"/>
      <c r="M17" s="9"/>
      <c r="N17" s="9"/>
    </row>
    <row r="18" spans="1:14" s="3" customFormat="1" ht="27" customHeight="1" x14ac:dyDescent="0.35">
      <c r="A18" s="17">
        <v>7</v>
      </c>
      <c r="B18" s="11" t="s">
        <v>42</v>
      </c>
      <c r="C18" s="9">
        <f>D18+E18</f>
        <v>500</v>
      </c>
      <c r="D18" s="9"/>
      <c r="E18" s="9">
        <f>H18+K18+N18</f>
        <v>500</v>
      </c>
      <c r="F18" s="9"/>
      <c r="G18" s="9"/>
      <c r="H18" s="9"/>
      <c r="I18" s="9">
        <f>J18+K18</f>
        <v>500</v>
      </c>
      <c r="J18" s="9"/>
      <c r="K18" s="9">
        <v>500</v>
      </c>
      <c r="L18" s="9"/>
      <c r="M18" s="9"/>
      <c r="N18" s="9"/>
    </row>
    <row r="19" spans="1:14" s="3" customFormat="1" ht="27" customHeight="1" x14ac:dyDescent="0.35">
      <c r="A19" s="17">
        <v>8</v>
      </c>
      <c r="B19" s="11" t="s">
        <v>41</v>
      </c>
      <c r="C19" s="9">
        <f>D19+E19</f>
        <v>4000</v>
      </c>
      <c r="D19" s="9"/>
      <c r="E19" s="9">
        <f>H19+K19+N19</f>
        <v>4000</v>
      </c>
      <c r="F19" s="9"/>
      <c r="G19" s="9"/>
      <c r="H19" s="9"/>
      <c r="I19" s="9">
        <f>J19+K19</f>
        <v>5700</v>
      </c>
      <c r="J19" s="9">
        <f>'[2]PL2 QĐ'!$K$174+'[2]PL2 QĐ'!$K$175</f>
        <v>1700</v>
      </c>
      <c r="K19" s="9">
        <v>4000</v>
      </c>
      <c r="L19" s="9">
        <f>M19+N19</f>
        <v>0</v>
      </c>
      <c r="M19" s="9"/>
      <c r="N19" s="9"/>
    </row>
    <row r="20" spans="1:14" s="18" customFormat="1" ht="27" customHeight="1" x14ac:dyDescent="0.3">
      <c r="A20" s="17">
        <v>9</v>
      </c>
      <c r="B20" s="19" t="s">
        <v>40</v>
      </c>
      <c r="C20" s="9">
        <f>D20+E20</f>
        <v>50</v>
      </c>
      <c r="D20" s="9"/>
      <c r="E20" s="9">
        <f>H20+K20+N20</f>
        <v>50</v>
      </c>
      <c r="F20" s="9"/>
      <c r="G20" s="9"/>
      <c r="H20" s="9"/>
      <c r="I20" s="9">
        <f>J20+K20</f>
        <v>7844</v>
      </c>
      <c r="J20" s="9">
        <f>5700+'[2]PL2 QĐ'!$K$172</f>
        <v>7794</v>
      </c>
      <c r="K20" s="9">
        <v>50</v>
      </c>
      <c r="L20" s="9"/>
      <c r="M20" s="9"/>
      <c r="N20" s="9"/>
    </row>
    <row r="21" spans="1:14" s="18" customFormat="1" ht="27" customHeight="1" x14ac:dyDescent="0.3">
      <c r="A21" s="17">
        <v>10</v>
      </c>
      <c r="B21" s="19" t="s">
        <v>39</v>
      </c>
      <c r="C21" s="9">
        <f>D21+E21</f>
        <v>4200</v>
      </c>
      <c r="D21" s="9"/>
      <c r="E21" s="9">
        <f>H21+K21+N21</f>
        <v>4200</v>
      </c>
      <c r="F21" s="9"/>
      <c r="G21" s="9"/>
      <c r="H21" s="9"/>
      <c r="I21" s="9">
        <f>J21+K21</f>
        <v>6643</v>
      </c>
      <c r="J21" s="9">
        <f>'[2]PL2 QĐ'!$K$164</f>
        <v>2443</v>
      </c>
      <c r="K21" s="9">
        <v>4200</v>
      </c>
      <c r="L21" s="9"/>
      <c r="M21" s="9"/>
      <c r="N21" s="9"/>
    </row>
    <row r="22" spans="1:14" s="3" customFormat="1" ht="27" customHeight="1" x14ac:dyDescent="0.35">
      <c r="A22" s="17">
        <v>11</v>
      </c>
      <c r="B22" s="11" t="s">
        <v>38</v>
      </c>
      <c r="C22" s="9">
        <f>D22+E22</f>
        <v>12000</v>
      </c>
      <c r="D22" s="9"/>
      <c r="E22" s="9">
        <f>H22+K22+N22</f>
        <v>12000</v>
      </c>
      <c r="F22" s="9"/>
      <c r="G22" s="9"/>
      <c r="H22" s="9"/>
      <c r="I22" s="9">
        <f>J22+K22</f>
        <v>12000</v>
      </c>
      <c r="J22" s="9"/>
      <c r="K22" s="9">
        <f>9100+1300+1200+400</f>
        <v>12000</v>
      </c>
      <c r="L22" s="9"/>
      <c r="M22" s="9"/>
      <c r="N22" s="9"/>
    </row>
    <row r="23" spans="1:14" s="3" customFormat="1" ht="27" customHeight="1" x14ac:dyDescent="0.35">
      <c r="A23" s="17">
        <v>12</v>
      </c>
      <c r="B23" s="11" t="s">
        <v>37</v>
      </c>
      <c r="C23" s="9">
        <f>D23+E23</f>
        <v>2500</v>
      </c>
      <c r="D23" s="9"/>
      <c r="E23" s="9">
        <f>H23+K23+N23</f>
        <v>2500</v>
      </c>
      <c r="F23" s="9"/>
      <c r="G23" s="9"/>
      <c r="H23" s="9"/>
      <c r="I23" s="9">
        <f>J23+K23</f>
        <v>2500</v>
      </c>
      <c r="J23" s="9"/>
      <c r="K23" s="9">
        <v>2500</v>
      </c>
      <c r="L23" s="9"/>
      <c r="M23" s="9"/>
      <c r="N23" s="9"/>
    </row>
    <row r="24" spans="1:14" s="3" customFormat="1" ht="27" customHeight="1" x14ac:dyDescent="0.35">
      <c r="A24" s="17">
        <v>13</v>
      </c>
      <c r="B24" s="11" t="s">
        <v>36</v>
      </c>
      <c r="C24" s="9">
        <f>D24+E24</f>
        <v>250</v>
      </c>
      <c r="D24" s="9"/>
      <c r="E24" s="9">
        <f>H24+K24+N24</f>
        <v>250</v>
      </c>
      <c r="F24" s="9"/>
      <c r="G24" s="9"/>
      <c r="H24" s="9"/>
      <c r="I24" s="9">
        <f>J24+K24</f>
        <v>250</v>
      </c>
      <c r="J24" s="9"/>
      <c r="K24" s="9">
        <v>250</v>
      </c>
      <c r="L24" s="9">
        <f>M24+N24</f>
        <v>0</v>
      </c>
      <c r="M24" s="9"/>
      <c r="N24" s="9"/>
    </row>
    <row r="25" spans="1:14" s="3" customFormat="1" ht="27" customHeight="1" x14ac:dyDescent="0.35">
      <c r="A25" s="17">
        <v>14</v>
      </c>
      <c r="B25" s="11" t="s">
        <v>35</v>
      </c>
      <c r="C25" s="9">
        <f>D25+E25</f>
        <v>800</v>
      </c>
      <c r="D25" s="9"/>
      <c r="E25" s="9">
        <f>H25+K25+N25</f>
        <v>800</v>
      </c>
      <c r="F25" s="9"/>
      <c r="G25" s="9"/>
      <c r="H25" s="9"/>
      <c r="I25" s="9">
        <f>J25+K25</f>
        <v>800</v>
      </c>
      <c r="J25" s="9"/>
      <c r="K25" s="9">
        <v>800</v>
      </c>
      <c r="L25" s="9">
        <f>M25+N25</f>
        <v>0</v>
      </c>
      <c r="M25" s="9"/>
      <c r="N25" s="9"/>
    </row>
    <row r="26" spans="1:14" s="3" customFormat="1" ht="27" customHeight="1" x14ac:dyDescent="0.35">
      <c r="A26" s="17">
        <v>15</v>
      </c>
      <c r="B26" s="11" t="s">
        <v>34</v>
      </c>
      <c r="C26" s="9">
        <f>D26+E26</f>
        <v>300</v>
      </c>
      <c r="D26" s="9"/>
      <c r="E26" s="9">
        <f>H26+K26+N26</f>
        <v>300</v>
      </c>
      <c r="F26" s="9"/>
      <c r="G26" s="9"/>
      <c r="H26" s="9"/>
      <c r="I26" s="9">
        <f>J26+K26</f>
        <v>300</v>
      </c>
      <c r="J26" s="9"/>
      <c r="K26" s="9">
        <v>300</v>
      </c>
      <c r="L26" s="9"/>
      <c r="M26" s="9"/>
      <c r="N26" s="9"/>
    </row>
    <row r="27" spans="1:14" s="3" customFormat="1" ht="27" customHeight="1" x14ac:dyDescent="0.35">
      <c r="A27" s="17">
        <v>16</v>
      </c>
      <c r="B27" s="11" t="s">
        <v>33</v>
      </c>
      <c r="C27" s="9">
        <f>D27+E27</f>
        <v>800</v>
      </c>
      <c r="D27" s="9"/>
      <c r="E27" s="9">
        <f>H27+K27+N27</f>
        <v>800</v>
      </c>
      <c r="F27" s="9"/>
      <c r="G27" s="9"/>
      <c r="H27" s="9"/>
      <c r="I27" s="9">
        <f>J27+K27</f>
        <v>800</v>
      </c>
      <c r="J27" s="9"/>
      <c r="K27" s="9">
        <v>800</v>
      </c>
      <c r="L27" s="9">
        <f>M27+N27</f>
        <v>0</v>
      </c>
      <c r="M27" s="9"/>
      <c r="N27" s="9"/>
    </row>
    <row r="28" spans="1:14" s="3" customFormat="1" ht="27" customHeight="1" x14ac:dyDescent="0.35">
      <c r="A28" s="17">
        <v>17</v>
      </c>
      <c r="B28" s="11" t="s">
        <v>32</v>
      </c>
      <c r="C28" s="9">
        <f>D28+E28</f>
        <v>600</v>
      </c>
      <c r="D28" s="9"/>
      <c r="E28" s="9">
        <f>H28+K28+N28</f>
        <v>600</v>
      </c>
      <c r="F28" s="9"/>
      <c r="G28" s="9"/>
      <c r="H28" s="9"/>
      <c r="I28" s="9">
        <f>J28+K28</f>
        <v>600</v>
      </c>
      <c r="J28" s="9"/>
      <c r="K28" s="9">
        <v>600</v>
      </c>
      <c r="L28" s="9">
        <f>M28+N28</f>
        <v>0</v>
      </c>
      <c r="M28" s="9"/>
      <c r="N28" s="9"/>
    </row>
    <row r="29" spans="1:14" s="3" customFormat="1" ht="27" customHeight="1" x14ac:dyDescent="0.35">
      <c r="A29" s="17">
        <v>18</v>
      </c>
      <c r="B29" s="11" t="s">
        <v>31</v>
      </c>
      <c r="C29" s="9">
        <f>D29+E29</f>
        <v>150</v>
      </c>
      <c r="D29" s="9"/>
      <c r="E29" s="9">
        <f>H29+K29+N29</f>
        <v>150</v>
      </c>
      <c r="F29" s="9"/>
      <c r="G29" s="9"/>
      <c r="H29" s="9"/>
      <c r="I29" s="9">
        <f>J29+K29</f>
        <v>150</v>
      </c>
      <c r="J29" s="9"/>
      <c r="K29" s="9">
        <v>150</v>
      </c>
      <c r="L29" s="9">
        <f>M29+N29</f>
        <v>798</v>
      </c>
      <c r="M29" s="9">
        <f>[1]QĐ!$AE$34</f>
        <v>798</v>
      </c>
      <c r="N29" s="9"/>
    </row>
    <row r="30" spans="1:14" s="3" customFormat="1" ht="27" customHeight="1" x14ac:dyDescent="0.35">
      <c r="A30" s="17">
        <v>19</v>
      </c>
      <c r="B30" s="11" t="s">
        <v>30</v>
      </c>
      <c r="C30" s="9">
        <f>D30+E30</f>
        <v>200</v>
      </c>
      <c r="D30" s="9"/>
      <c r="E30" s="9">
        <f>H30+K30+N30</f>
        <v>200</v>
      </c>
      <c r="F30" s="9"/>
      <c r="G30" s="9"/>
      <c r="H30" s="9"/>
      <c r="I30" s="9">
        <f>J30+K30</f>
        <v>1420</v>
      </c>
      <c r="J30" s="9">
        <f>'[2]PL2 QĐ'!$K$179</f>
        <v>1220</v>
      </c>
      <c r="K30" s="9">
        <v>200</v>
      </c>
      <c r="L30" s="9"/>
      <c r="M30" s="9"/>
      <c r="N30" s="9"/>
    </row>
    <row r="31" spans="1:14" s="3" customFormat="1" ht="27" customHeight="1" x14ac:dyDescent="0.35">
      <c r="A31" s="17">
        <v>20</v>
      </c>
      <c r="B31" s="11" t="s">
        <v>29</v>
      </c>
      <c r="C31" s="9">
        <f>D31+E31</f>
        <v>150</v>
      </c>
      <c r="D31" s="9"/>
      <c r="E31" s="9">
        <f>H31+K31+N31</f>
        <v>150</v>
      </c>
      <c r="F31" s="9"/>
      <c r="G31" s="9"/>
      <c r="H31" s="9"/>
      <c r="I31" s="9">
        <f>J31+K31</f>
        <v>150</v>
      </c>
      <c r="J31" s="9"/>
      <c r="K31" s="9">
        <v>150</v>
      </c>
      <c r="L31" s="9">
        <f>M31+N31</f>
        <v>0</v>
      </c>
      <c r="M31" s="9"/>
      <c r="N31" s="9"/>
    </row>
    <row r="32" spans="1:14" s="3" customFormat="1" ht="27" customHeight="1" x14ac:dyDescent="0.35">
      <c r="A32" s="17">
        <v>21</v>
      </c>
      <c r="B32" s="11" t="s">
        <v>28</v>
      </c>
      <c r="C32" s="9">
        <f>D32+E32</f>
        <v>70</v>
      </c>
      <c r="D32" s="9"/>
      <c r="E32" s="9">
        <f>H32+K32+N32</f>
        <v>70</v>
      </c>
      <c r="F32" s="9"/>
      <c r="G32" s="9"/>
      <c r="H32" s="9"/>
      <c r="I32" s="9">
        <f>J32+K32</f>
        <v>70</v>
      </c>
      <c r="J32" s="9"/>
      <c r="K32" s="9">
        <v>70</v>
      </c>
      <c r="L32" s="9"/>
      <c r="M32" s="9"/>
      <c r="N32" s="9"/>
    </row>
    <row r="33" spans="1:14" s="3" customFormat="1" ht="27" customHeight="1" x14ac:dyDescent="0.35">
      <c r="A33" s="17">
        <v>22</v>
      </c>
      <c r="B33" s="11" t="s">
        <v>27</v>
      </c>
      <c r="C33" s="9">
        <f>D33+E33</f>
        <v>100</v>
      </c>
      <c r="D33" s="9"/>
      <c r="E33" s="9">
        <f>H33+K33+N33</f>
        <v>100</v>
      </c>
      <c r="F33" s="9"/>
      <c r="G33" s="9"/>
      <c r="H33" s="9"/>
      <c r="I33" s="9">
        <f>J33+K33</f>
        <v>100</v>
      </c>
      <c r="J33" s="9"/>
      <c r="K33" s="9">
        <v>100</v>
      </c>
      <c r="L33" s="9">
        <f>M33+N33</f>
        <v>0</v>
      </c>
      <c r="M33" s="9"/>
      <c r="N33" s="9"/>
    </row>
    <row r="34" spans="1:14" s="3" customFormat="1" ht="27" customHeight="1" x14ac:dyDescent="0.35">
      <c r="A34" s="17">
        <v>23</v>
      </c>
      <c r="B34" s="11" t="s">
        <v>26</v>
      </c>
      <c r="C34" s="9">
        <f>D34+E34</f>
        <v>500</v>
      </c>
      <c r="D34" s="9"/>
      <c r="E34" s="9">
        <f>H34+K34+N34</f>
        <v>500</v>
      </c>
      <c r="F34" s="9"/>
      <c r="G34" s="9"/>
      <c r="H34" s="9"/>
      <c r="I34" s="9">
        <f>J34+K34</f>
        <v>500</v>
      </c>
      <c r="J34" s="9"/>
      <c r="K34" s="9">
        <v>500</v>
      </c>
      <c r="L34" s="9">
        <f>M34+N34</f>
        <v>0</v>
      </c>
      <c r="M34" s="9"/>
      <c r="N34" s="9"/>
    </row>
    <row r="35" spans="1:14" s="3" customFormat="1" ht="27" customHeight="1" x14ac:dyDescent="0.35">
      <c r="A35" s="17">
        <v>24</v>
      </c>
      <c r="B35" s="11" t="s">
        <v>25</v>
      </c>
      <c r="C35" s="9">
        <f>D35+E35</f>
        <v>150</v>
      </c>
      <c r="D35" s="9"/>
      <c r="E35" s="9">
        <f>H35+K35+N35</f>
        <v>150</v>
      </c>
      <c r="F35" s="9"/>
      <c r="G35" s="9"/>
      <c r="H35" s="9"/>
      <c r="I35" s="9">
        <f>J35+K35</f>
        <v>150</v>
      </c>
      <c r="J35" s="9"/>
      <c r="K35" s="9">
        <v>150</v>
      </c>
      <c r="L35" s="9">
        <f>M35+N35</f>
        <v>0</v>
      </c>
      <c r="M35" s="9"/>
      <c r="N35" s="9"/>
    </row>
    <row r="36" spans="1:14" s="3" customFormat="1" ht="27" customHeight="1" x14ac:dyDescent="0.35">
      <c r="A36" s="17">
        <v>25</v>
      </c>
      <c r="B36" s="11" t="s">
        <v>24</v>
      </c>
      <c r="C36" s="9">
        <f>D36+E36</f>
        <v>200</v>
      </c>
      <c r="D36" s="9"/>
      <c r="E36" s="9">
        <f>H36+K36+N36</f>
        <v>200</v>
      </c>
      <c r="F36" s="9"/>
      <c r="G36" s="9"/>
      <c r="H36" s="9"/>
      <c r="I36" s="9">
        <f>J36+K36</f>
        <v>200</v>
      </c>
      <c r="J36" s="9"/>
      <c r="K36" s="9">
        <v>200</v>
      </c>
      <c r="L36" s="9"/>
      <c r="M36" s="9"/>
      <c r="N36" s="9"/>
    </row>
    <row r="37" spans="1:14" s="3" customFormat="1" ht="27" customHeight="1" x14ac:dyDescent="0.35">
      <c r="A37" s="17">
        <v>26</v>
      </c>
      <c r="B37" s="11" t="s">
        <v>23</v>
      </c>
      <c r="C37" s="9">
        <f>D37+E37</f>
        <v>2500</v>
      </c>
      <c r="D37" s="9"/>
      <c r="E37" s="9">
        <f>H37+K37+N37</f>
        <v>2500</v>
      </c>
      <c r="F37" s="9">
        <f>G37+H37</f>
        <v>0</v>
      </c>
      <c r="G37" s="9"/>
      <c r="H37" s="9"/>
      <c r="I37" s="9">
        <f>J37+K37</f>
        <v>2500</v>
      </c>
      <c r="J37" s="9"/>
      <c r="K37" s="9">
        <v>2500</v>
      </c>
      <c r="L37" s="9">
        <f>M37+N37</f>
        <v>0</v>
      </c>
      <c r="M37" s="9"/>
      <c r="N37" s="9"/>
    </row>
    <row r="38" spans="1:14" s="3" customFormat="1" ht="27" customHeight="1" x14ac:dyDescent="0.35">
      <c r="A38" s="17">
        <v>27</v>
      </c>
      <c r="B38" s="11" t="s">
        <v>22</v>
      </c>
      <c r="C38" s="9">
        <f>D38+E38</f>
        <v>3000</v>
      </c>
      <c r="D38" s="9"/>
      <c r="E38" s="9">
        <f>H38+K38+N38</f>
        <v>3000</v>
      </c>
      <c r="F38" s="9">
        <f>G38+H38</f>
        <v>0</v>
      </c>
      <c r="G38" s="9"/>
      <c r="H38" s="9"/>
      <c r="I38" s="9">
        <f>J38+K38</f>
        <v>3310</v>
      </c>
      <c r="J38" s="9">
        <f>'[2]PL2 QĐ'!$K$168</f>
        <v>310</v>
      </c>
      <c r="K38" s="9">
        <v>3000</v>
      </c>
      <c r="L38" s="9">
        <f>M38+N38</f>
        <v>0</v>
      </c>
      <c r="M38" s="9"/>
      <c r="N38" s="9"/>
    </row>
    <row r="39" spans="1:14" s="3" customFormat="1" ht="27" customHeight="1" x14ac:dyDescent="0.35">
      <c r="A39" s="17">
        <v>28</v>
      </c>
      <c r="B39" s="11" t="s">
        <v>21</v>
      </c>
      <c r="C39" s="9">
        <f>D39+E39</f>
        <v>150</v>
      </c>
      <c r="D39" s="9"/>
      <c r="E39" s="9">
        <f>H39+K39+N39</f>
        <v>150</v>
      </c>
      <c r="F39" s="9">
        <f>G39+H39</f>
        <v>0</v>
      </c>
      <c r="G39" s="9"/>
      <c r="H39" s="9"/>
      <c r="I39" s="9">
        <f>J39+K39</f>
        <v>150</v>
      </c>
      <c r="J39" s="9"/>
      <c r="K39" s="9">
        <v>150</v>
      </c>
      <c r="L39" s="9"/>
      <c r="M39" s="9"/>
      <c r="N39" s="9"/>
    </row>
    <row r="40" spans="1:14" s="3" customFormat="1" ht="27" customHeight="1" x14ac:dyDescent="0.35">
      <c r="A40" s="17">
        <v>29</v>
      </c>
      <c r="B40" s="11" t="s">
        <v>20</v>
      </c>
      <c r="C40" s="9">
        <f>D40+E40</f>
        <v>0</v>
      </c>
      <c r="D40" s="9"/>
      <c r="E40" s="9">
        <f>H40+K40+N40</f>
        <v>0</v>
      </c>
      <c r="F40" s="9"/>
      <c r="G40" s="9"/>
      <c r="H40" s="9"/>
      <c r="I40" s="9">
        <f>J40+K40</f>
        <v>0</v>
      </c>
      <c r="J40" s="9"/>
      <c r="K40" s="9"/>
      <c r="L40" s="9">
        <f>M40+N40</f>
        <v>0</v>
      </c>
      <c r="M40" s="9"/>
      <c r="N40" s="9"/>
    </row>
    <row r="41" spans="1:14" s="3" customFormat="1" ht="27" customHeight="1" x14ac:dyDescent="0.35">
      <c r="A41" s="17">
        <v>30</v>
      </c>
      <c r="B41" s="11" t="s">
        <v>19</v>
      </c>
      <c r="C41" s="9">
        <f>D41+E41</f>
        <v>0</v>
      </c>
      <c r="D41" s="9"/>
      <c r="E41" s="9">
        <f>H41+K41+N41</f>
        <v>0</v>
      </c>
      <c r="F41" s="9"/>
      <c r="G41" s="9"/>
      <c r="H41" s="9"/>
      <c r="I41" s="9">
        <f>J41+K41</f>
        <v>2000</v>
      </c>
      <c r="J41" s="9">
        <f>'[2]PL2 QĐ'!$K$177</f>
        <v>2000</v>
      </c>
      <c r="K41" s="9"/>
      <c r="L41" s="9">
        <f>M41+N41</f>
        <v>0</v>
      </c>
      <c r="M41" s="9"/>
      <c r="N41" s="9"/>
    </row>
    <row r="42" spans="1:14" s="3" customFormat="1" ht="27" customHeight="1" x14ac:dyDescent="0.35">
      <c r="A42" s="17">
        <v>31</v>
      </c>
      <c r="B42" s="11" t="s">
        <v>18</v>
      </c>
      <c r="C42" s="9"/>
      <c r="D42" s="9"/>
      <c r="E42" s="9">
        <f>H42+K42+N42</f>
        <v>0</v>
      </c>
      <c r="F42" s="9"/>
      <c r="G42" s="9"/>
      <c r="H42" s="9"/>
      <c r="I42" s="9"/>
      <c r="J42" s="9"/>
      <c r="K42" s="9"/>
      <c r="L42" s="9">
        <f>M42+N42</f>
        <v>0</v>
      </c>
      <c r="M42" s="9"/>
      <c r="N42" s="9"/>
    </row>
    <row r="43" spans="1:14" s="3" customFormat="1" ht="27" customHeight="1" x14ac:dyDescent="0.35">
      <c r="A43" s="17">
        <v>32</v>
      </c>
      <c r="B43" s="11" t="s">
        <v>17</v>
      </c>
      <c r="C43" s="9">
        <f>D43+E43</f>
        <v>0</v>
      </c>
      <c r="D43" s="9"/>
      <c r="E43" s="9">
        <f>H43+K43+N43</f>
        <v>0</v>
      </c>
      <c r="F43" s="9"/>
      <c r="G43" s="9"/>
      <c r="H43" s="9"/>
      <c r="I43" s="9"/>
      <c r="J43" s="9"/>
      <c r="K43" s="9"/>
      <c r="L43" s="9">
        <f>M43+N43</f>
        <v>0</v>
      </c>
      <c r="M43" s="9"/>
      <c r="N43" s="9"/>
    </row>
    <row r="44" spans="1:14" s="3" customFormat="1" ht="27" customHeight="1" x14ac:dyDescent="0.35">
      <c r="A44" s="17">
        <v>33</v>
      </c>
      <c r="B44" s="11" t="s">
        <v>16</v>
      </c>
      <c r="C44" s="9">
        <f>D44+E44</f>
        <v>0</v>
      </c>
      <c r="D44" s="9"/>
      <c r="E44" s="9">
        <f>H44+K44+N44</f>
        <v>0</v>
      </c>
      <c r="F44" s="9"/>
      <c r="G44" s="9"/>
      <c r="H44" s="9"/>
      <c r="I44" s="9"/>
      <c r="J44" s="9"/>
      <c r="K44" s="9"/>
      <c r="L44" s="9">
        <f>M44+N44</f>
        <v>0</v>
      </c>
      <c r="M44" s="9"/>
      <c r="N44" s="9"/>
    </row>
    <row r="45" spans="1:14" s="3" customFormat="1" ht="27" customHeight="1" x14ac:dyDescent="0.35">
      <c r="A45" s="17">
        <v>34</v>
      </c>
      <c r="B45" s="11" t="s">
        <v>15</v>
      </c>
      <c r="C45" s="9">
        <f>D45+E45</f>
        <v>0</v>
      </c>
      <c r="D45" s="9"/>
      <c r="E45" s="9">
        <f>H45+K45+N45</f>
        <v>0</v>
      </c>
      <c r="F45" s="9"/>
      <c r="G45" s="9"/>
      <c r="H45" s="9"/>
      <c r="I45" s="9"/>
      <c r="J45" s="9"/>
      <c r="K45" s="9"/>
      <c r="L45" s="9">
        <f>M45+N45</f>
        <v>0</v>
      </c>
      <c r="M45" s="9"/>
      <c r="N45" s="9"/>
    </row>
    <row r="46" spans="1:14" s="3" customFormat="1" ht="27" customHeight="1" x14ac:dyDescent="0.35">
      <c r="A46" s="16" t="s">
        <v>14</v>
      </c>
      <c r="B46" s="13" t="s">
        <v>13</v>
      </c>
      <c r="C46" s="10">
        <f>SUBTOTAL(9,C47:C54)</f>
        <v>370061</v>
      </c>
      <c r="D46" s="10">
        <f>SUBTOTAL(9,D47:D54)</f>
        <v>352691</v>
      </c>
      <c r="E46" s="15">
        <f>SUBTOTAL(9,E47:E54)</f>
        <v>17370</v>
      </c>
      <c r="F46" s="10">
        <f>SUBTOTAL(9,F47:F54)</f>
        <v>12000</v>
      </c>
      <c r="G46" s="10">
        <f>SUBTOTAL(9,G47:G54)</f>
        <v>12000</v>
      </c>
      <c r="H46" s="15">
        <f>SUBTOTAL(9,H47:H54)</f>
        <v>0</v>
      </c>
      <c r="I46" s="10">
        <f>SUBTOTAL(9,I47:I54)</f>
        <v>156658</v>
      </c>
      <c r="J46" s="10">
        <f>SUBTOTAL(9,J47:J54)</f>
        <v>139288</v>
      </c>
      <c r="K46" s="10">
        <f>SUBTOTAL(9,K47:K54)</f>
        <v>17370</v>
      </c>
      <c r="L46" s="10">
        <f>SUBTOTAL(9,L47:L54)</f>
        <v>201403</v>
      </c>
      <c r="M46" s="10">
        <f>SUBTOTAL(9,M47:M54)</f>
        <v>201403</v>
      </c>
      <c r="N46" s="15">
        <f>SUBTOTAL(9,N47:N54)</f>
        <v>0</v>
      </c>
    </row>
    <row r="47" spans="1:14" s="3" customFormat="1" ht="27" customHeight="1" x14ac:dyDescent="0.35">
      <c r="A47" s="12">
        <v>1</v>
      </c>
      <c r="B47" s="11" t="s">
        <v>12</v>
      </c>
      <c r="C47" s="9">
        <f>D47+E47</f>
        <v>87927</v>
      </c>
      <c r="D47" s="9">
        <f>G47+J47+M47</f>
        <v>86917</v>
      </c>
      <c r="E47" s="9">
        <f>H47+K47+N47</f>
        <v>1010</v>
      </c>
      <c r="F47" s="10"/>
      <c r="G47" s="9"/>
      <c r="H47" s="9"/>
      <c r="I47" s="9">
        <f>J47+K47</f>
        <v>27541</v>
      </c>
      <c r="J47" s="9">
        <f>'[2]PL2 QĐ'!$K$144</f>
        <v>26531</v>
      </c>
      <c r="K47" s="9">
        <v>1010</v>
      </c>
      <c r="L47" s="9">
        <f>M47+N47</f>
        <v>60386</v>
      </c>
      <c r="M47" s="9">
        <f>[1]QĐ!$AE$13+[1]QĐ!$AE$19+[1]QĐ!$AF$39+[1]QĐ!$AE$44</f>
        <v>60386</v>
      </c>
      <c r="N47" s="9"/>
    </row>
    <row r="48" spans="1:14" s="3" customFormat="1" ht="27" customHeight="1" x14ac:dyDescent="0.35">
      <c r="A48" s="12">
        <f>A47+1</f>
        <v>2</v>
      </c>
      <c r="B48" s="11" t="s">
        <v>11</v>
      </c>
      <c r="C48" s="9">
        <f>D48+E48</f>
        <v>58617</v>
      </c>
      <c r="D48" s="9">
        <f>G48+J48+M48</f>
        <v>55607</v>
      </c>
      <c r="E48" s="9">
        <f>H48+K48+N48</f>
        <v>3010</v>
      </c>
      <c r="F48" s="10"/>
      <c r="G48" s="9"/>
      <c r="H48" s="9"/>
      <c r="I48" s="9">
        <f>J48+K48</f>
        <v>30277</v>
      </c>
      <c r="J48" s="9">
        <f>'[2]PL2 QĐ'!$K$122</f>
        <v>27267</v>
      </c>
      <c r="K48" s="9">
        <v>3010</v>
      </c>
      <c r="L48" s="9">
        <f>M48+N48</f>
        <v>28340</v>
      </c>
      <c r="M48" s="9">
        <f>[1]QĐ!$AE$45+[1]QĐ!$AE$38+[1]QĐ!$AE$28+[1]QĐ!$AE$20+[1]QĐ!$AE$14</f>
        <v>28340</v>
      </c>
      <c r="N48" s="9"/>
    </row>
    <row r="49" spans="1:14" s="3" customFormat="1" ht="27" customHeight="1" x14ac:dyDescent="0.35">
      <c r="A49" s="12">
        <f>A48+1</f>
        <v>3</v>
      </c>
      <c r="B49" s="11" t="s">
        <v>10</v>
      </c>
      <c r="C49" s="9">
        <f>D49+E49</f>
        <v>24721</v>
      </c>
      <c r="D49" s="9">
        <f>G49+J49+M49</f>
        <v>23636</v>
      </c>
      <c r="E49" s="9">
        <f>H49+K49+N49</f>
        <v>1085</v>
      </c>
      <c r="F49" s="10">
        <f>G49+H49</f>
        <v>3000</v>
      </c>
      <c r="G49" s="9">
        <v>3000</v>
      </c>
      <c r="H49" s="9"/>
      <c r="I49" s="9">
        <f>J49+K49</f>
        <v>21721</v>
      </c>
      <c r="J49" s="9">
        <f>'[2]PL2 QĐ'!$K$90</f>
        <v>20636</v>
      </c>
      <c r="K49" s="9">
        <v>1085</v>
      </c>
      <c r="L49" s="9">
        <f>M49+N49</f>
        <v>0</v>
      </c>
      <c r="M49" s="9"/>
      <c r="N49" s="9"/>
    </row>
    <row r="50" spans="1:14" s="3" customFormat="1" ht="27" customHeight="1" x14ac:dyDescent="0.35">
      <c r="A50" s="12">
        <f>A49+1</f>
        <v>4</v>
      </c>
      <c r="B50" s="11" t="s">
        <v>9</v>
      </c>
      <c r="C50" s="9">
        <f>D50+E50</f>
        <v>9061</v>
      </c>
      <c r="D50" s="9">
        <f>G50+J50+M50</f>
        <v>7371</v>
      </c>
      <c r="E50" s="9">
        <f>H50+K50+N50</f>
        <v>1690</v>
      </c>
      <c r="F50" s="10"/>
      <c r="G50" s="9"/>
      <c r="H50" s="9"/>
      <c r="I50" s="9">
        <f>J50+K50</f>
        <v>9061</v>
      </c>
      <c r="J50" s="9">
        <f>'[2]PL2 QĐ'!$K$110</f>
        <v>7371</v>
      </c>
      <c r="K50" s="9">
        <v>1690</v>
      </c>
      <c r="L50" s="9">
        <f>M50+N50</f>
        <v>0</v>
      </c>
      <c r="M50" s="9"/>
      <c r="N50" s="9"/>
    </row>
    <row r="51" spans="1:14" s="3" customFormat="1" ht="27" customHeight="1" x14ac:dyDescent="0.35">
      <c r="A51" s="12">
        <v>5</v>
      </c>
      <c r="B51" s="11" t="s">
        <v>8</v>
      </c>
      <c r="C51" s="9">
        <f>D51+E51</f>
        <v>70206</v>
      </c>
      <c r="D51" s="9">
        <f>G51+J51+M51</f>
        <v>66571</v>
      </c>
      <c r="E51" s="9">
        <f>H51+K51+N51</f>
        <v>3635</v>
      </c>
      <c r="F51" s="10">
        <f>G51+H51</f>
        <v>3000</v>
      </c>
      <c r="G51" s="9">
        <v>3000</v>
      </c>
      <c r="H51" s="9"/>
      <c r="I51" s="9">
        <f>J51+K51</f>
        <v>31639</v>
      </c>
      <c r="J51" s="9">
        <f>'[2]PL2 QĐ'!$K$61</f>
        <v>28004</v>
      </c>
      <c r="K51" s="9">
        <v>3635</v>
      </c>
      <c r="L51" s="9">
        <f>M51+N51</f>
        <v>35567</v>
      </c>
      <c r="M51" s="9">
        <f>[1]QĐ!$AE$43+[1]QĐ!$AE$37+[1]QĐ!$AE$26+[1]QĐ!$AE$18+[1]QĐ!$AE$12</f>
        <v>35567</v>
      </c>
      <c r="N51" s="9"/>
    </row>
    <row r="52" spans="1:14" s="3" customFormat="1" ht="27" customHeight="1" x14ac:dyDescent="0.35">
      <c r="A52" s="12">
        <v>6</v>
      </c>
      <c r="B52" s="11" t="s">
        <v>7</v>
      </c>
      <c r="C52" s="9">
        <f>D52+E52</f>
        <v>5842</v>
      </c>
      <c r="D52" s="9">
        <f>G52+J52+M52</f>
        <v>4422</v>
      </c>
      <c r="E52" s="9">
        <f>H52+K52+N52</f>
        <v>1420</v>
      </c>
      <c r="F52" s="10"/>
      <c r="G52" s="9"/>
      <c r="H52" s="9"/>
      <c r="I52" s="9">
        <f>J52+K52</f>
        <v>5842</v>
      </c>
      <c r="J52" s="9">
        <f>'[2]PL2 QĐ'!$K$53</f>
        <v>4422</v>
      </c>
      <c r="K52" s="9">
        <v>1420</v>
      </c>
      <c r="L52" s="9">
        <f>M52+N52</f>
        <v>0</v>
      </c>
      <c r="M52" s="9"/>
      <c r="N52" s="9"/>
    </row>
    <row r="53" spans="1:14" s="3" customFormat="1" ht="27" customHeight="1" x14ac:dyDescent="0.35">
      <c r="A53" s="12">
        <v>7</v>
      </c>
      <c r="B53" s="11" t="s">
        <v>6</v>
      </c>
      <c r="C53" s="9">
        <f>D53+E53</f>
        <v>45910</v>
      </c>
      <c r="D53" s="9">
        <f>G53+J53+M53</f>
        <v>43780</v>
      </c>
      <c r="E53" s="9">
        <f>H53+K53+N53</f>
        <v>2130</v>
      </c>
      <c r="F53" s="10"/>
      <c r="G53" s="9"/>
      <c r="H53" s="9"/>
      <c r="I53" s="9">
        <f>J53+K53</f>
        <v>13184</v>
      </c>
      <c r="J53" s="9">
        <f>'[2]PL2 QĐ'!$K$35</f>
        <v>11054</v>
      </c>
      <c r="K53" s="9">
        <v>2130</v>
      </c>
      <c r="L53" s="9">
        <f>M53+N53</f>
        <v>32726</v>
      </c>
      <c r="M53" s="9">
        <f>[1]QĐ!$AE$42+[1]QĐ!$AE$25+[1]QĐ!$AE$17+[1]QĐ!$AE$11</f>
        <v>32726</v>
      </c>
      <c r="N53" s="9"/>
    </row>
    <row r="54" spans="1:14" s="3" customFormat="1" ht="27" customHeight="1" x14ac:dyDescent="0.35">
      <c r="A54" s="12">
        <v>8</v>
      </c>
      <c r="B54" s="11" t="s">
        <v>5</v>
      </c>
      <c r="C54" s="9">
        <f>D54+E54</f>
        <v>67777</v>
      </c>
      <c r="D54" s="9">
        <f>G54+J54+M54</f>
        <v>64387</v>
      </c>
      <c r="E54" s="9">
        <f>H54+K54+N54</f>
        <v>3390</v>
      </c>
      <c r="F54" s="10">
        <f>G54+H54</f>
        <v>6000</v>
      </c>
      <c r="G54" s="9">
        <v>6000</v>
      </c>
      <c r="H54" s="9"/>
      <c r="I54" s="9">
        <f>J54+K54</f>
        <v>17393</v>
      </c>
      <c r="J54" s="9">
        <f>'[2]PL2 QĐ'!$K$7</f>
        <v>14003</v>
      </c>
      <c r="K54" s="9">
        <v>3390</v>
      </c>
      <c r="L54" s="9">
        <f>M54+N54</f>
        <v>44384</v>
      </c>
      <c r="M54" s="9">
        <f>[1]QĐ!$AE$10+[1]QĐ!$AE$16+[1]QĐ!$AE$24+[1]QĐ!$AE$41</f>
        <v>44384</v>
      </c>
      <c r="N54" s="9"/>
    </row>
    <row r="55" spans="1:14" s="3" customFormat="1" ht="27" customHeight="1" x14ac:dyDescent="0.35">
      <c r="A55" s="14" t="s">
        <v>4</v>
      </c>
      <c r="B55" s="13" t="s">
        <v>3</v>
      </c>
      <c r="C55" s="10">
        <f>D55+E55</f>
        <v>0</v>
      </c>
      <c r="D55" s="10">
        <f>G55+J55+M55</f>
        <v>0</v>
      </c>
      <c r="E55" s="10">
        <f>H55+K55+N55</f>
        <v>0</v>
      </c>
      <c r="F55" s="10">
        <f>G55+H55</f>
        <v>0</v>
      </c>
      <c r="G55" s="9"/>
      <c r="H55" s="10"/>
      <c r="I55" s="10">
        <f>J55+K55</f>
        <v>0</v>
      </c>
      <c r="J55" s="10"/>
      <c r="K55" s="10"/>
      <c r="L55" s="10">
        <f>M55+N55</f>
        <v>0</v>
      </c>
      <c r="M55" s="10"/>
      <c r="N55" s="10"/>
    </row>
    <row r="56" spans="1:14" s="3" customFormat="1" ht="27" customHeight="1" x14ac:dyDescent="0.35">
      <c r="A56" s="14" t="s">
        <v>2</v>
      </c>
      <c r="B56" s="13" t="s">
        <v>1</v>
      </c>
      <c r="C56" s="10">
        <f>D56+E56</f>
        <v>0</v>
      </c>
      <c r="D56" s="9">
        <f>G56+J56+M56</f>
        <v>0</v>
      </c>
      <c r="E56" s="10">
        <f>H56+K56+N56</f>
        <v>0</v>
      </c>
      <c r="F56" s="10">
        <f>G56+H56</f>
        <v>0</v>
      </c>
      <c r="G56" s="10"/>
      <c r="H56" s="10"/>
      <c r="I56" s="9"/>
      <c r="J56" s="10"/>
      <c r="K56" s="10"/>
      <c r="L56" s="10">
        <f>M56+N56</f>
        <v>0</v>
      </c>
      <c r="M56" s="10"/>
      <c r="N56" s="10"/>
    </row>
    <row r="57" spans="1:14" s="3" customFormat="1" ht="27" customHeight="1" x14ac:dyDescent="0.35">
      <c r="A57" s="12" t="s">
        <v>0</v>
      </c>
      <c r="B57" s="11" t="s">
        <v>0</v>
      </c>
      <c r="C57" s="9"/>
      <c r="D57" s="9"/>
      <c r="E57" s="9"/>
      <c r="F57" s="10"/>
      <c r="G57" s="9"/>
      <c r="H57" s="9"/>
      <c r="I57" s="9"/>
      <c r="J57" s="9"/>
      <c r="K57" s="9"/>
      <c r="L57" s="9"/>
      <c r="M57" s="9"/>
      <c r="N57" s="9"/>
    </row>
    <row r="58" spans="1:14" ht="19.5" customHeight="1" x14ac:dyDescent="0.35">
      <c r="A58" s="7"/>
      <c r="B58" s="8"/>
      <c r="C58" s="3"/>
      <c r="D58" s="3"/>
      <c r="E58" s="3"/>
      <c r="F58" s="4"/>
      <c r="G58" s="3"/>
      <c r="H58" s="3"/>
      <c r="I58" s="3"/>
      <c r="J58" s="3"/>
      <c r="K58" s="3"/>
    </row>
    <row r="59" spans="1:14" ht="18" x14ac:dyDescent="0.35">
      <c r="A59" s="7"/>
      <c r="B59" s="7"/>
      <c r="C59" s="5"/>
      <c r="D59" s="5"/>
      <c r="E59" s="5"/>
      <c r="F59" s="6"/>
      <c r="G59" s="3"/>
      <c r="H59" s="3"/>
      <c r="I59" s="3"/>
      <c r="J59" s="3"/>
      <c r="K59" s="3"/>
    </row>
    <row r="60" spans="1:14" ht="18" x14ac:dyDescent="0.35">
      <c r="A60" s="3"/>
      <c r="B60" s="3"/>
      <c r="C60" s="3"/>
      <c r="D60" s="5"/>
      <c r="E60" s="5"/>
      <c r="F60" s="6"/>
      <c r="G60" s="3"/>
      <c r="H60" s="3"/>
      <c r="I60" s="3"/>
      <c r="J60" s="3"/>
      <c r="K60" s="3"/>
    </row>
    <row r="61" spans="1:14" ht="18" x14ac:dyDescent="0.35">
      <c r="A61" s="3"/>
      <c r="B61" s="3"/>
      <c r="C61" s="3"/>
      <c r="D61" s="5"/>
      <c r="E61" s="5"/>
      <c r="F61" s="6"/>
      <c r="G61" s="3"/>
      <c r="H61" s="3"/>
      <c r="I61" s="3"/>
      <c r="J61" s="3"/>
      <c r="K61" s="3"/>
    </row>
    <row r="62" spans="1:14" ht="18" x14ac:dyDescent="0.35">
      <c r="A62" s="3"/>
      <c r="B62" s="3"/>
      <c r="C62" s="3"/>
      <c r="D62" s="5"/>
      <c r="E62" s="5"/>
      <c r="F62" s="6"/>
      <c r="G62" s="3"/>
      <c r="H62" s="3"/>
      <c r="I62" s="3"/>
      <c r="J62" s="3"/>
      <c r="K62" s="3"/>
    </row>
    <row r="63" spans="1:14" ht="18" x14ac:dyDescent="0.35">
      <c r="A63" s="3"/>
      <c r="B63" s="3"/>
      <c r="C63" s="3"/>
      <c r="D63" s="5"/>
      <c r="E63" s="5"/>
      <c r="F63" s="4"/>
      <c r="G63" s="3"/>
      <c r="H63" s="3"/>
      <c r="I63" s="3"/>
      <c r="J63" s="3"/>
      <c r="K63" s="3"/>
    </row>
    <row r="64" spans="1:14" ht="18" x14ac:dyDescent="0.35">
      <c r="A64" s="3"/>
      <c r="B64" s="3"/>
      <c r="C64" s="3"/>
      <c r="D64" s="5"/>
      <c r="E64" s="3"/>
      <c r="F64" s="4"/>
      <c r="G64" s="3"/>
      <c r="H64" s="3"/>
      <c r="I64" s="3"/>
      <c r="J64" s="3"/>
      <c r="K64" s="3"/>
    </row>
    <row r="65" spans="1:11" ht="18" x14ac:dyDescent="0.35">
      <c r="A65" s="3"/>
      <c r="B65" s="3"/>
      <c r="C65" s="3"/>
      <c r="D65" s="5"/>
      <c r="E65" s="3"/>
      <c r="F65" s="4"/>
      <c r="G65" s="3"/>
      <c r="H65" s="3"/>
      <c r="I65" s="3"/>
      <c r="J65" s="3"/>
      <c r="K65" s="3"/>
    </row>
    <row r="66" spans="1:11" ht="18" x14ac:dyDescent="0.35">
      <c r="A66" s="3"/>
      <c r="B66" s="3"/>
      <c r="C66" s="3"/>
      <c r="D66" s="5"/>
      <c r="E66" s="3"/>
      <c r="F66" s="4"/>
      <c r="G66" s="3"/>
      <c r="H66" s="3"/>
      <c r="I66" s="3"/>
      <c r="J66" s="3"/>
      <c r="K66" s="3"/>
    </row>
    <row r="67" spans="1:11" ht="18" x14ac:dyDescent="0.35">
      <c r="A67" s="3"/>
      <c r="B67" s="3"/>
      <c r="C67" s="3"/>
      <c r="D67" s="3"/>
      <c r="E67" s="3"/>
      <c r="F67" s="4"/>
      <c r="G67" s="3"/>
      <c r="H67" s="3"/>
      <c r="I67" s="3"/>
      <c r="J67" s="3"/>
      <c r="K67" s="3"/>
    </row>
    <row r="68" spans="1:11" ht="22.5" customHeight="1" x14ac:dyDescent="0.35">
      <c r="A68" s="3"/>
      <c r="B68" s="3"/>
      <c r="C68" s="3"/>
      <c r="D68" s="3"/>
      <c r="E68" s="3"/>
      <c r="F68" s="4"/>
      <c r="G68" s="3"/>
      <c r="H68" s="3"/>
      <c r="I68" s="3"/>
      <c r="J68" s="3"/>
      <c r="K68" s="3"/>
    </row>
    <row r="69" spans="1:11" ht="18" x14ac:dyDescent="0.35">
      <c r="A69" s="3"/>
      <c r="B69" s="3"/>
      <c r="C69" s="3"/>
      <c r="D69" s="3"/>
      <c r="E69" s="3"/>
      <c r="F69" s="4"/>
      <c r="G69" s="3"/>
      <c r="H69" s="3"/>
      <c r="I69" s="3"/>
      <c r="J69" s="3"/>
      <c r="K69" s="3"/>
    </row>
    <row r="70" spans="1:11" ht="18" x14ac:dyDescent="0.35">
      <c r="A70" s="3"/>
      <c r="B70" s="3"/>
      <c r="C70" s="3"/>
      <c r="D70" s="3"/>
      <c r="E70" s="3"/>
      <c r="F70" s="4"/>
      <c r="G70" s="3"/>
      <c r="H70" s="3"/>
      <c r="I70" s="3"/>
      <c r="J70" s="3"/>
      <c r="K70" s="3"/>
    </row>
    <row r="71" spans="1:11" ht="18" x14ac:dyDescent="0.35">
      <c r="A71" s="3"/>
      <c r="B71" s="3"/>
      <c r="C71" s="3"/>
      <c r="D71" s="3"/>
      <c r="E71" s="3"/>
      <c r="F71" s="4"/>
      <c r="G71" s="3"/>
      <c r="H71" s="3"/>
      <c r="I71" s="3"/>
      <c r="J71" s="3"/>
      <c r="K71" s="3"/>
    </row>
    <row r="72" spans="1:11" ht="18" x14ac:dyDescent="0.35">
      <c r="A72" s="3"/>
      <c r="B72" s="3"/>
      <c r="C72" s="3"/>
      <c r="D72" s="3"/>
      <c r="E72" s="3"/>
      <c r="F72" s="4"/>
      <c r="G72" s="3"/>
      <c r="H72" s="3"/>
      <c r="I72" s="3"/>
      <c r="J72" s="3"/>
      <c r="K72" s="3"/>
    </row>
  </sheetData>
  <mergeCells count="23">
    <mergeCell ref="L1:N1"/>
    <mergeCell ref="N7:N8"/>
    <mergeCell ref="I7:I8"/>
    <mergeCell ref="J7:J8"/>
    <mergeCell ref="K7:K8"/>
    <mergeCell ref="L7:L8"/>
    <mergeCell ref="M7:M8"/>
    <mergeCell ref="A6:A8"/>
    <mergeCell ref="D7:D8"/>
    <mergeCell ref="E7:E8"/>
    <mergeCell ref="F7:F8"/>
    <mergeCell ref="G7:G8"/>
    <mergeCell ref="H7:H8"/>
    <mergeCell ref="C6:C8"/>
    <mergeCell ref="B6:B8"/>
    <mergeCell ref="A2:N2"/>
    <mergeCell ref="A3:N3"/>
    <mergeCell ref="L5:N5"/>
    <mergeCell ref="D6:E6"/>
    <mergeCell ref="F6:H6"/>
    <mergeCell ref="I6:K6"/>
    <mergeCell ref="L6:N6"/>
    <mergeCell ref="A4:N4"/>
  </mergeCells>
  <pageMargins left="0.35433070866141736" right="0.23622047244094491" top="0.35433070866141736" bottom="0.3937007874015748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57-CKNS</vt:lpstr>
      <vt:lpstr>'57-CKNS'!Print_Area</vt:lpstr>
      <vt:lpstr>'57-CKNS'!Print_Titles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2025-01-14T07:25:46Z</dcterms:created>
  <dcterms:modified xsi:type="dcterms:W3CDTF">2025-01-14T07:25:55Z</dcterms:modified>
</cp:coreProperties>
</file>